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824" firstSheet="9" activeTab="15"/>
  </bookViews>
  <sheets>
    <sheet name="ШТАт." sheetId="1" r:id="rId1"/>
    <sheet name="Ф3 Свед. о пед.работн." sheetId="2" r:id="rId2"/>
    <sheet name="Ф4 Комплектов кл., Численность" sheetId="3" r:id="rId3"/>
    <sheet name="Ф5 Компл. ДГ" sheetId="4" r:id="rId4"/>
    <sheet name="Ф6 ОБЩЕЕ кол.ч по Уч. плану_1" sheetId="5" r:id="rId5"/>
    <sheet name="Ф6 ОБЩЕЕ кол.ч по Уч. плану" sheetId="6" r:id="rId6"/>
    <sheet name="Ф7 Кол.часов ДО по ТО" sheetId="7" r:id="rId7"/>
    <sheet name="Ф8 Молодые спец." sheetId="8" r:id="rId8"/>
    <sheet name="УП 1-4 ФГОС-2022" sheetId="9" r:id="rId9"/>
    <sheet name="ВД 1-4 кл. ФГОС-2022" sheetId="10" r:id="rId10"/>
    <sheet name="УП 2-4 кл." sheetId="11" r:id="rId11"/>
    <sheet name="ВД 2-4 кл." sheetId="12" r:id="rId12"/>
    <sheet name="УП 5-9 кл. ФГОС-2022" sheetId="13" r:id="rId13"/>
    <sheet name="ВД 5-9 кл. ФГОС-2022" sheetId="14" r:id="rId14"/>
    <sheet name="УП 6-9 кл. " sheetId="15" r:id="rId15"/>
    <sheet name="ВД 6-9 кл." sheetId="16" r:id="rId16"/>
    <sheet name="УП 8-9Б кл. (VIII в.)" sheetId="17" r:id="rId17"/>
    <sheet name="УП 10-11 кл. " sheetId="18" r:id="rId18"/>
    <sheet name="ВД 10-11 кл. " sheetId="19" r:id="rId19"/>
    <sheet name="ИТОГ" sheetId="20" r:id="rId20"/>
  </sheets>
  <definedNames/>
  <calcPr fullCalcOnLoad="1" refMode="R1C1"/>
</workbook>
</file>

<file path=xl/sharedStrings.xml><?xml version="1.0" encoding="utf-8"?>
<sst xmlns="http://schemas.openxmlformats.org/spreadsheetml/2006/main" count="1225" uniqueCount="554">
  <si>
    <t>Количество штатных единиц</t>
  </si>
  <si>
    <t>Примечание</t>
  </si>
  <si>
    <t>№ п/п</t>
  </si>
  <si>
    <t>Режим работы</t>
  </si>
  <si>
    <t>Возрастная группа</t>
  </si>
  <si>
    <t>Численный состав группы</t>
  </si>
  <si>
    <t>Площадь групповой ячейки, кв. метр</t>
  </si>
  <si>
    <t>Педагогический состав (Ф.И.О.)</t>
  </si>
  <si>
    <t>Форма 3</t>
  </si>
  <si>
    <t>Реквизиты лицензии №, дата</t>
  </si>
  <si>
    <t>Количество детей, охваченных дополнительным образованием</t>
  </si>
  <si>
    <t>Итого часов к финансированию</t>
  </si>
  <si>
    <t>Форма 4</t>
  </si>
  <si>
    <t>Итого:</t>
  </si>
  <si>
    <t>х</t>
  </si>
  <si>
    <t>Ф.И.О. молодого специалиста</t>
  </si>
  <si>
    <t>Наименование учебного заведения, серия, номер и дата выдачи документа об образовании</t>
  </si>
  <si>
    <t>Специальность</t>
  </si>
  <si>
    <t>Дата окончания образовательного учреждения</t>
  </si>
  <si>
    <t>Место работы</t>
  </si>
  <si>
    <t>Дата приема молодого специалиста в образовательное учреждение</t>
  </si>
  <si>
    <t>Должность</t>
  </si>
  <si>
    <t>Форма 5</t>
  </si>
  <si>
    <t>Форма 6</t>
  </si>
  <si>
    <t>ИТОГО:</t>
  </si>
  <si>
    <t>Показатель</t>
  </si>
  <si>
    <t>Классы/количество обучающихся</t>
  </si>
  <si>
    <t xml:space="preserve">Всего </t>
  </si>
  <si>
    <t>В том числе коррекционные классы</t>
  </si>
  <si>
    <t xml:space="preserve">Классов </t>
  </si>
  <si>
    <t>Классов-комплектов</t>
  </si>
  <si>
    <t>Число обучающихся</t>
  </si>
  <si>
    <t>Ф.И.О. учителя</t>
  </si>
  <si>
    <t>Русский язык</t>
  </si>
  <si>
    <t>Литературное чтение</t>
  </si>
  <si>
    <t>Форма 7</t>
  </si>
  <si>
    <t>Ф.И.О.</t>
  </si>
  <si>
    <t>Квалификационная категория, дата её присвоения</t>
  </si>
  <si>
    <t>Форма 8</t>
  </si>
  <si>
    <t>Название программы</t>
  </si>
  <si>
    <t>Ф.И.О. педагога</t>
  </si>
  <si>
    <t>Срок реализации программы</t>
  </si>
  <si>
    <t>Реализация программ по возрасту и годам обучения</t>
  </si>
  <si>
    <t>Дошкольное образование</t>
  </si>
  <si>
    <t>Начальное образование</t>
  </si>
  <si>
    <t>Основное общее образование</t>
  </si>
  <si>
    <t>ВСЕГО</t>
  </si>
  <si>
    <t>Кол-во обучающихся в данном объединении</t>
  </si>
  <si>
    <t>Кол-во часов на 1 группу                 (в неделю/год)</t>
  </si>
  <si>
    <t>М.П.</t>
  </si>
  <si>
    <t>Должность основная</t>
  </si>
  <si>
    <t>Должность по совместительству</t>
  </si>
  <si>
    <t>Должность по совмещению</t>
  </si>
  <si>
    <t>Педагогический стаж</t>
  </si>
  <si>
    <t>Административный стаж</t>
  </si>
  <si>
    <t>Педагогическая нагрузка в текущем учебном году</t>
  </si>
  <si>
    <t>1-4</t>
  </si>
  <si>
    <t>5-9</t>
  </si>
  <si>
    <t>10-11</t>
  </si>
  <si>
    <t xml:space="preserve">Предметные области </t>
  </si>
  <si>
    <t xml:space="preserve">Учебные предметы </t>
  </si>
  <si>
    <t>Классы</t>
  </si>
  <si>
    <t>Количество часов в неделю</t>
  </si>
  <si>
    <t xml:space="preserve">                                                                    Итого:</t>
  </si>
  <si>
    <t>Количество обучающихся</t>
  </si>
  <si>
    <t>Математика и информатика</t>
  </si>
  <si>
    <t>Математика</t>
  </si>
  <si>
    <t>Информатика</t>
  </si>
  <si>
    <t xml:space="preserve">Максимально допустимая недельная нагрузка </t>
  </si>
  <si>
    <t xml:space="preserve">Дополнительные часы на деление </t>
  </si>
  <si>
    <t>ИТОГО К ОПЛАТЕ:</t>
  </si>
  <si>
    <t xml:space="preserve">ИТОГО К ОПЛАТЕ </t>
  </si>
  <si>
    <t>Зулкарнаева Альбина Дамировна</t>
  </si>
  <si>
    <t xml:space="preserve">Директор </t>
  </si>
  <si>
    <t>Учитель</t>
  </si>
  <si>
    <t>Заместитель директора по дошкольному образованию</t>
  </si>
  <si>
    <t>Директор МОУ "Янгельская СОШ имени Филатова А.К.":</t>
  </si>
  <si>
    <t>Бублич Максим Васильевич</t>
  </si>
  <si>
    <t>Количество объединений</t>
  </si>
  <si>
    <t>Баканова Анна Викторовна</t>
  </si>
  <si>
    <t>Тонкушина Наталья Ивановна</t>
  </si>
  <si>
    <t>, в том числе:</t>
  </si>
  <si>
    <t xml:space="preserve">человек </t>
  </si>
  <si>
    <t>Внешних совместителей</t>
  </si>
  <si>
    <t xml:space="preserve">Основных работников </t>
  </si>
  <si>
    <t>Работников, находящихся в декретном отпуске по уходу за детьми</t>
  </si>
  <si>
    <t>Наименование учебного заведения, дата окончания, специальность по диплому</t>
  </si>
  <si>
    <t xml:space="preserve">Тонкушина Н.И. </t>
  </si>
  <si>
    <t>(подпись)</t>
  </si>
  <si>
    <t>(Ф.И.О.)</t>
  </si>
  <si>
    <t>Директор МОУ "Янгельская СОШ имени Филатова А..К.":</t>
  </si>
  <si>
    <t>Тонкушина Н.И.</t>
  </si>
  <si>
    <t>Литература</t>
  </si>
  <si>
    <t>Окружающий мир</t>
  </si>
  <si>
    <t>Физика</t>
  </si>
  <si>
    <t>Химия</t>
  </si>
  <si>
    <t>Биология</t>
  </si>
  <si>
    <t>География</t>
  </si>
  <si>
    <t>История</t>
  </si>
  <si>
    <t>Обществоведение</t>
  </si>
  <si>
    <t>Технология</t>
  </si>
  <si>
    <t>Изобразительное искусство</t>
  </si>
  <si>
    <t>Физическая культура</t>
  </si>
  <si>
    <t>Шигорина И.Н.</t>
  </si>
  <si>
    <t>Сафонова Е.А.</t>
  </si>
  <si>
    <t>Среднее общее образование</t>
  </si>
  <si>
    <t>Музыка</t>
  </si>
  <si>
    <t>Шигорина Ирина Николаевна</t>
  </si>
  <si>
    <t>Ухова Ольга Владимировна</t>
  </si>
  <si>
    <t>Директор МОУ "Янгельская СОШ  имени Филатова А.К.":</t>
  </si>
  <si>
    <t>МОУ "Янгельская СОШ имени Филатова А.К."</t>
  </si>
  <si>
    <t>Попова Н.Г.</t>
  </si>
  <si>
    <t>Попов П.В.</t>
  </si>
  <si>
    <t>Лобанович Т.И.</t>
  </si>
  <si>
    <t>Овчинникова В.А.</t>
  </si>
  <si>
    <t>Педагог дополнительного образования</t>
  </si>
  <si>
    <t>Кондратьева Ирина Михайловна</t>
  </si>
  <si>
    <t>Попова Марина Алексеевна</t>
  </si>
  <si>
    <t>Лукина Марина Васильевна</t>
  </si>
  <si>
    <t>АДМИНИСТРАТИВНЫЕ РАБОТНИКИ</t>
  </si>
  <si>
    <t>Совместительство                                                            (указать место работы)</t>
  </si>
  <si>
    <t>Итого                    1-4</t>
  </si>
  <si>
    <t>Итого                    5-9</t>
  </si>
  <si>
    <t>Итого                    10-11</t>
  </si>
  <si>
    <t>Время работы ОО</t>
  </si>
  <si>
    <t>В т.ч. для детей в возрасте 3-х лет и старше</t>
  </si>
  <si>
    <t>Всего</t>
  </si>
  <si>
    <t xml:space="preserve">Общее количество мест </t>
  </si>
  <si>
    <t>Директор</t>
  </si>
  <si>
    <t>Заместитель директора по учебно-воспитательной работе</t>
  </si>
  <si>
    <t>Заместитель директора по воспитательной работе</t>
  </si>
  <si>
    <t>Логопед</t>
  </si>
  <si>
    <t>Воспитатель</t>
  </si>
  <si>
    <t>Музыкальный руководитель</t>
  </si>
  <si>
    <t>Секретарь</t>
  </si>
  <si>
    <t>Основы безопасности жизнедеятельности</t>
  </si>
  <si>
    <t>Педагог-библиотекарь</t>
  </si>
  <si>
    <t>Кравченко Ольга Григорьевна</t>
  </si>
  <si>
    <t>Лебедева Валентина Сергеевна</t>
  </si>
  <si>
    <t xml:space="preserve">Лобанович Тазкиря Исмагиловна </t>
  </si>
  <si>
    <t>Мельникова Галина Викторовна</t>
  </si>
  <si>
    <t xml:space="preserve">Овчинникова Вера Александровна </t>
  </si>
  <si>
    <t xml:space="preserve">Попов Петр Владимирович </t>
  </si>
  <si>
    <t xml:space="preserve">Попова Наталья Геннадьевна </t>
  </si>
  <si>
    <t xml:space="preserve">Синицких Наталья Витальевна </t>
  </si>
  <si>
    <t>Сорокина Елена Сергеевна</t>
  </si>
  <si>
    <t xml:space="preserve">Тимеева Ирина Геннадьевна </t>
  </si>
  <si>
    <t>Третьякова Екатерина Михайловна</t>
  </si>
  <si>
    <t xml:space="preserve">Учитель </t>
  </si>
  <si>
    <t>7.30-18.00</t>
  </si>
  <si>
    <t>Кравченко О.Г.</t>
  </si>
  <si>
    <t>LEGO конструирование</t>
  </si>
  <si>
    <t>Учитель, педагог дополнительного образования</t>
  </si>
  <si>
    <t>___</t>
  </si>
  <si>
    <r>
      <t xml:space="preserve">Инструктор по физической культуре </t>
    </r>
    <r>
      <rPr>
        <i/>
        <sz val="10"/>
        <rFont val="Times New Roman"/>
        <family val="1"/>
      </rPr>
      <t>(дошкольные группы)</t>
    </r>
  </si>
  <si>
    <t xml:space="preserve">Кусарбаева Альфия Хусаиновна </t>
  </si>
  <si>
    <t>МУК "Янгельский Центральный Дом культуры"</t>
  </si>
  <si>
    <t>Шуховцева Ольга Анатольевна</t>
  </si>
  <si>
    <t>Количество часов на 1 группу (в неделю/год)</t>
  </si>
  <si>
    <t>Попова М.А.</t>
  </si>
  <si>
    <t>Бублич М.В.</t>
  </si>
  <si>
    <t>Иностранный язык (английский)</t>
  </si>
  <si>
    <t>Второй иностранный язык (немецкий)</t>
  </si>
  <si>
    <t>Иностранные языки</t>
  </si>
  <si>
    <t>Родной язык и родная литература</t>
  </si>
  <si>
    <t>Естественно-научные предметы</t>
  </si>
  <si>
    <t>Общественно-научные предметы</t>
  </si>
  <si>
    <t>Обществознание</t>
  </si>
  <si>
    <t>Основы духовно-нравственной культуры народов Россиии (ОДНКНР)</t>
  </si>
  <si>
    <t>Искусство</t>
  </si>
  <si>
    <t>Физическая культура и основы безопасности жизнедеятельности</t>
  </si>
  <si>
    <t xml:space="preserve">Физическая культура </t>
  </si>
  <si>
    <t>Часть, формируемая участниками образовательного  процесса (вариативная часть)</t>
  </si>
  <si>
    <t>Обязательная часть (инвариативная)</t>
  </si>
  <si>
    <t>Основы религиозных культур и светской этики (ОРКСЭ)</t>
  </si>
  <si>
    <t>Основы религиозных культур и светской этики</t>
  </si>
  <si>
    <t>Общеинтеллектуальное</t>
  </si>
  <si>
    <t>Духовно-нравственное</t>
  </si>
  <si>
    <t>Реализуемая программа</t>
  </si>
  <si>
    <t>ФИО руководителя</t>
  </si>
  <si>
    <t>Социальное</t>
  </si>
  <si>
    <t>Общекультурное</t>
  </si>
  <si>
    <t>Кукольный театр "Бамбола"</t>
  </si>
  <si>
    <t>Спортивно-оздоровительное</t>
  </si>
  <si>
    <t>Обще интеллектуальное</t>
  </si>
  <si>
    <t>Шашки-шахматы</t>
  </si>
  <si>
    <r>
      <rPr>
        <sz val="11"/>
        <rFont val="Times New Roman"/>
        <family val="1"/>
      </rPr>
      <t>МУНИЦИПАЛЬНОЕ ОБЩЕОБРАЗОВАТЕЛЬНОЕ УЧРЕЖДЕНИЕ
«ЯНГЕЛЬСКАЯ СРЕДНЯЯ ОБЩЕОБРАЗОВАТЕЛЬНАЯ ШКОЛА
ИМЕНИ ФИЛАТОВА АЛЕКСАНДРА КУЗЬМИЧА»
(МОУ «Янгельская СОШ имени Филатова А.К.»)</t>
    </r>
    <r>
      <rPr>
        <sz val="10"/>
        <rFont val="Arial Cyr"/>
        <family val="0"/>
      </rPr>
      <t xml:space="preserve">
</t>
    </r>
  </si>
  <si>
    <t xml:space="preserve">Рабочая ул., д.22  п. Янгельский,  Агаповский муниципальный район, Челябинская область, 457421
тел.: (35140) 93 -1-18,  e-mail: schoolyangelka@mail.ru
</t>
  </si>
  <si>
    <t xml:space="preserve">Математика </t>
  </si>
  <si>
    <t>Профессионально-трудовое обучение</t>
  </si>
  <si>
    <t>Социально-бытовая ориентировка</t>
  </si>
  <si>
    <t>Чтение и развитие речи</t>
  </si>
  <si>
    <t>Общее колличество часов</t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</si>
  <si>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 (учитель)     Приказ Минобр Челябинской обл.  № 01/1803 от 15.06.2018 г.</t>
    </r>
  </si>
  <si>
    <r>
      <rPr>
        <b/>
        <sz val="10"/>
        <rFont val="Times New Roman"/>
        <family val="1"/>
      </rPr>
      <t xml:space="preserve">Первая кв. кат.  </t>
    </r>
    <r>
      <rPr>
        <sz val="10"/>
        <rFont val="Times New Roman"/>
        <family val="1"/>
      </rPr>
      <t>(учитель)    Приказ Минобр Челябинской обл. № 01/1803 от 13.08.2018г.</t>
    </r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</si>
  <si>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(педагог дополнительного образования) Приказ Минобр Челябинской обл.  № 01/3182 от 05.11.2015 г.</t>
    </r>
  </si>
  <si>
    <t xml:space="preserve">Янгельская музыкальная школа </t>
  </si>
  <si>
    <t xml:space="preserve">                                                                                      ПЕДАГОГИЧЕСКИЕ РАБОТНИКИ</t>
  </si>
  <si>
    <t>Высшее педагогическое, МГПИ, диплом МВ    № 359341 от 1986 г., учитель начальных классов</t>
  </si>
  <si>
    <t>Высшее педагогическое, БГПИ, диплом УВ       № 347236 от 1989 г.,  учитель русского языка и литературы</t>
  </si>
  <si>
    <t xml:space="preserve">Высшее педагогическое, ЧГПИ, диплом КВ      № 375665 от 1985 г., учитель химии и биологии </t>
  </si>
  <si>
    <t>Высшее педагогическое, МГПИ, диплом ЭВ №527685 от 1996 г., учитель начальных классов</t>
  </si>
  <si>
    <t xml:space="preserve">Высшее педагогическое, МГПИ, диплом Г-I №447151 от 1982 г., учитель иностранного языка </t>
  </si>
  <si>
    <t>Средне-специальное, НОУ СПО "МКСО" диплом 74 СПА 0017988 от 2015 г., Проф. переподготовка АНО ВО "Европейский университет "Бизнес Треугольник", диплом 7827 00043609 от 18.03.2019 г., учитель математики</t>
  </si>
  <si>
    <t>Высшее педагогическое,  ЧГПУ, диплом КЛ      № 34805 от 2012 г., логопед; проф.переподготовка 000 "Столичный учебный центр". Диплом №234517 от 2019 г., педагог-библиотекарь, библиотечно-библиографические и ниформац.знания в педагог.процессе.</t>
  </si>
  <si>
    <t>Высшее педагогическое, Кировоградский гос. пед. институт имени А.С. Пушкина (КГПИ) диплом ИВ-I № 217279 от 1989 г.,  учитель музыки и пения</t>
  </si>
  <si>
    <t>Маслова Валентина Васильевна</t>
  </si>
  <si>
    <r>
      <t xml:space="preserve">Сафонова Екатерина Александровна </t>
    </r>
    <r>
      <rPr>
        <i/>
        <sz val="9"/>
        <rFont val="Times New Roman"/>
        <family val="1"/>
      </rPr>
      <t>(внешний совместитель)</t>
    </r>
  </si>
  <si>
    <r>
      <t xml:space="preserve">Ильина Людмила Дмитриевна </t>
    </r>
    <r>
      <rPr>
        <i/>
        <sz val="9"/>
        <rFont val="Times New Roman"/>
        <family val="1"/>
      </rPr>
      <t>(внешний совместитель)</t>
    </r>
  </si>
  <si>
    <t>Среднее, ЯСШ                             аттестат № 681732                                      от 17.06.1972 г.</t>
  </si>
  <si>
    <t>Чтение и развитие речи (VIII в.)</t>
  </si>
  <si>
    <t>Профессионально-трудовое обучение (VIII в.)</t>
  </si>
  <si>
    <t>Социально-бытовая ориентировка (VIII в.)</t>
  </si>
  <si>
    <t>Математика (VIII в.)</t>
  </si>
  <si>
    <t>Русский язык (VIII в.)</t>
  </si>
  <si>
    <t>География (VIII в.)</t>
  </si>
  <si>
    <t>История (VIII в.)</t>
  </si>
  <si>
    <t>Биология (VIII в.)</t>
  </si>
  <si>
    <t>Итого</t>
  </si>
  <si>
    <t>Номер страницы в тарификационном списке</t>
  </si>
  <si>
    <t>Контролер технического состояния автотранспортных средств</t>
  </si>
  <si>
    <t xml:space="preserve"> СВЕДЕНИЯ О ПЕДАГОГИЧЕСКИХ РАБОТНИКАХ                                                                                                                                                                                                               Муниципального общеобразовательного учреждения "Янгельская средняя общеобразовательная школа                                                                                                          имени Филатова Александра Кузьмича"</t>
  </si>
  <si>
    <t>Средне-специальное, Челябинский колледж культуры, диплом УТ-I           № 200947, хореограф;       ООО Учебный центр  "Профессионал", г. Москва, профессиональная переподготовка "Педагогика дополнительного  образования детей и взрослых", диплом № 770300020416 от 07.02.2018 г., педагог дополнительного образования.</t>
  </si>
  <si>
    <t>Высшее педагогическое, МГПИ, диплом МО                 № 073866 от 1994 г.,            учитель ИЗО и черчения, руководитель кружка ДПИ</t>
  </si>
  <si>
    <t xml:space="preserve"> Высшее педагогическое,
ФГБОУ УВ МГТУ имени Носова, диплом серия 107404 № 0031269 от 2017 г., психолого-педагогическое образование</t>
  </si>
  <si>
    <t xml:space="preserve">Высшее педагогическое,  МГТУ им.Носова Г.И. диплом серия 107424 № 0206060 от 2014 г.,                бакалавр истории </t>
  </si>
  <si>
    <t>Высшее педагогическое, МГПИ, диплом ЭВ № 472789 от 1983 г., учитель общетехнических дисциплин и труда</t>
  </si>
  <si>
    <t>Средне-специальное,      МПУ №1 имени 50-летия ВЛКСМ, диплом ЗТ №424420 от 1984г., учитель начальных классов, старший пионерский вожатый</t>
  </si>
  <si>
    <t xml:space="preserve">Высшее педагогическое, ЧГПИ, диплом Г-I №355162 от 1982 г., учитель биологии -химии </t>
  </si>
  <si>
    <t>Высшее педагогическое, ЧГПИ, диплом ИВ №468458 от 1982 г., учитель биологии химии</t>
  </si>
  <si>
    <t xml:space="preserve">Высшее педагогическое,
 ФГБОУ ВПО МаГУ 2013 г. Диплом КС № 32078, преподаватель дошкольной педагогики и психологии </t>
  </si>
  <si>
    <t xml:space="preserve"> Высшее педагогическое
ФГБОУ УВ МаГУ,  Диплом  КС №32077 от 2013 г., преподаватель дошкольной педагогики и психологии</t>
  </si>
  <si>
    <t>Среднее педагогическое
Троицкое ПУ 1991г
Диплом НТ № 583554, воспитатель дошкольных учреждений</t>
  </si>
  <si>
    <t>МИПК, диплом ЕТ № 805758 от 1997 г., юрист с правом преподавания основ правоведения; профессиональная переподготовка ГОУ ДПО ЧИППКРО диплом №329 от 2009 г., информатизация образования</t>
  </si>
  <si>
    <t>Русский язык и литература</t>
  </si>
  <si>
    <t xml:space="preserve">Лицензия на право ведения образовательной деятельности серия 74Л02 № 0002762 регистрационный № 13513 от 15.12.2016 г., выдано Министерством образования и науки Челябинской области         </t>
  </si>
  <si>
    <t>Высшее педагогическое, МаГУ диплом ВСГ № 4023748 от 2011., учитель начальных классов по специальности "Педагогика и методика начального образования"</t>
  </si>
  <si>
    <t>Высшее-педагогическое ГОУ ВПО "МаГУ" диплом ВСГ №3382183 от 2011 г., учитель начальных классов по специальности "Педагогика и методика начального образования"</t>
  </si>
  <si>
    <r>
      <rPr>
        <b/>
        <sz val="12"/>
        <rFont val="Times New Roman"/>
        <family val="1"/>
      </rPr>
      <t xml:space="preserve">Максимально допустимая недельная нагрузка   </t>
    </r>
    <r>
      <rPr>
        <sz val="12"/>
        <rFont val="Times New Roman"/>
        <family val="1"/>
      </rPr>
      <t xml:space="preserve">                                    5-дневная учебная неделя</t>
    </r>
  </si>
  <si>
    <t>Кол-во часов на 1 группу (в неделю/год)</t>
  </si>
  <si>
    <t>Третьякова Е.М.</t>
  </si>
  <si>
    <t>Родной язык (русский)</t>
  </si>
  <si>
    <t>Родная литература (русская)</t>
  </si>
  <si>
    <t>Харламова Э.Т.</t>
  </si>
  <si>
    <t>Информатика в жизни</t>
  </si>
  <si>
    <t>Баканова А.В.</t>
  </si>
  <si>
    <t>Классы/ количество детей/ количество часов в неделю</t>
  </si>
  <si>
    <t>Педагог-организатор</t>
  </si>
  <si>
    <t>Харламова Эльмира Тахировна</t>
  </si>
  <si>
    <t>Доля детей, осваивающих дополнительные образовательные программы в образовательном учреждении от общего числа воспитанников (%)</t>
  </si>
  <si>
    <t>Ставка</t>
  </si>
  <si>
    <t>Литературное чтение на родном языке (русском)</t>
  </si>
  <si>
    <t xml:space="preserve">Технология </t>
  </si>
  <si>
    <t>Прикладная математика (ЭК)</t>
  </si>
  <si>
    <t>Физическая культура (VIII в.)</t>
  </si>
  <si>
    <t>Количество часов по предметам</t>
  </si>
  <si>
    <t>Общее количество часов</t>
  </si>
  <si>
    <t>Обществознание (VIII в.)</t>
  </si>
  <si>
    <t>ЭК</t>
  </si>
  <si>
    <t>Основы духовно-нравственной культуры народов России (ОДНКНР)</t>
  </si>
  <si>
    <t>Технология ведения дома и семьи (ЭК)</t>
  </si>
  <si>
    <t>Трудные вопросы грамматики, стилистики и культуры речи (ЭК)</t>
  </si>
  <si>
    <t xml:space="preserve"> Форма 9.1 </t>
  </si>
  <si>
    <t xml:space="preserve">Рабочая ул., д.22  п. Янгельский,  Агаповский муниципальный район, Челябинская область, 457421
тел.: (35140) 93 -1-18,  e-mail: schoolyangelka@mail.ru 
</t>
  </si>
  <si>
    <t>УТВЕРЖДЕНО:</t>
  </si>
  <si>
    <t xml:space="preserve"> Форма 9.2 </t>
  </si>
  <si>
    <t>Итого (вариативная часть):</t>
  </si>
  <si>
    <t xml:space="preserve"> Форма 9.3 </t>
  </si>
  <si>
    <t>Б</t>
  </si>
  <si>
    <t>Общественные науки</t>
  </si>
  <si>
    <t>Естественные науки</t>
  </si>
  <si>
    <t>Проектные технологии (в форме индивидуального проекта)</t>
  </si>
  <si>
    <t>Деловой английский-путь к успеху</t>
  </si>
  <si>
    <t>Прикладная математика</t>
  </si>
  <si>
    <t>ФК</t>
  </si>
  <si>
    <t>Трудные вопросы грамматики, стилистики и культуры речи</t>
  </si>
  <si>
    <t>Технология ведения дома и семьи</t>
  </si>
  <si>
    <t>Обработка информации на компьютере</t>
  </si>
  <si>
    <t>Всего часов (в неделю) финансированию</t>
  </si>
  <si>
    <t>Туристическо-краеведческое направление</t>
  </si>
  <si>
    <t>Техническое направление</t>
  </si>
  <si>
    <t>Художественное направление</t>
  </si>
  <si>
    <t>Физкультурно-спортивное направление</t>
  </si>
  <si>
    <t>Социально-педагогическое направление</t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</si>
  <si>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 (учитель)     Приказ Минобр Челябинской обл.  № 01/836               от 11.03.2019 г.                                          (до 29.02.2024)    </t>
    </r>
  </si>
  <si>
    <r>
      <rPr>
        <b/>
        <sz val="10"/>
        <rFont val="Times New Roman"/>
        <family val="1"/>
      </rPr>
      <t>Высшая кв. кат.</t>
    </r>
    <r>
      <rPr>
        <sz val="10"/>
        <rFont val="Times New Roman"/>
        <family val="1"/>
      </rPr>
      <t xml:space="preserve">  (учитель)     Приказ Минобр Челябинской обл.  № 01/836 от 11.03.2019 г.                                                             (до 14.04.2025)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</si>
  <si>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(учитель) Приказ Минобр Челябинской обл.  № 01/1231 от 22.05.2020 г.                                                     (до 14.05.2025)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</si>
  <si>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(учитель) Приказ Минобр Челябинской обл.  № 01/3015 от 23.08.2019 г.                                          (до 15.08.2024)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</si>
  <si>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(воспитатель) Приказ Минобр Челябинской обл.  от 28.01.2020 г.                                                     № 01/236                                  (до 16.01.2025 г.)                       </t>
    </r>
  </si>
  <si>
    <r>
      <rPr>
        <b/>
        <sz val="10"/>
        <rFont val="Times New Roman"/>
        <family val="1"/>
      </rPr>
      <t xml:space="preserve">Высшая кв. кат. </t>
    </r>
    <r>
      <rPr>
        <sz val="10"/>
        <rFont val="Times New Roman"/>
        <family val="1"/>
      </rPr>
      <t>(воспитатель) Приказ Минобр Челябинской обл.  № 03/2040 от 05.07.2018 г.                   (до 26.06.2023)</t>
    </r>
  </si>
  <si>
    <r>
      <rPr>
        <b/>
        <sz val="10"/>
        <rFont val="Times New Roman"/>
        <family val="1"/>
      </rPr>
      <t>Первая кв. кат.</t>
    </r>
    <r>
      <rPr>
        <sz val="10"/>
        <rFont val="Times New Roman"/>
        <family val="1"/>
      </rPr>
      <t xml:space="preserve"> (воспитатель) Приказ Минобр Челябинской обл.  № 02/4452 от 06.12.2019 г.                                          (до 28.11.2024)</t>
    </r>
  </si>
  <si>
    <t xml:space="preserve">Высшее, ФГБО УВО "МГТУ имени Носова Г.И."             Диплом № 107404 0040558     от 03.07.2017                                                                                                                                                                                                                                                                                                                                                                                                                                                                                                                                                                    Бакалавр по документоведению и архивоведению     </t>
  </si>
  <si>
    <t xml:space="preserve"> Количество в семьях первых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не имеют льгот по взиманию родительской платы </t>
  </si>
  <si>
    <t xml:space="preserve">Количество в семьях вторых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не имеют льгот по взиманию родительской платы </t>
  </si>
  <si>
    <t xml:space="preserve">Количество в семьях третьих и последующих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не имеют льгот по взиманию родительской платы </t>
  </si>
  <si>
    <t xml:space="preserve">Количество в семьях первых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имеют льготы по взиманию родительской платы  </t>
  </si>
  <si>
    <t xml:space="preserve">Количество в семьях вторых детей, посещающих 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имеют льготы по взиманию родительской платы </t>
  </si>
  <si>
    <t xml:space="preserve">Количество в семьях третьих и последующих детей, посещающих муниципальные образовательные организации, реализующие образовательную программу дошкольного образования, расположенные на территории сельских поселений, родители (законные представители) которых  имеют льготы по взиманию родительской платы  </t>
  </si>
  <si>
    <t>Численность воспитанников, посещающих дошкольные образовательные организации и имеющих право на получение компенсации части родительской платы, взимаемой с родителей (законных представителей) за присмотр и уход за детьми в Муниципальном общеобразовательном учреждении "Янгельская средняя общеобразовательная школа имени Филатова Александра Кузьмича"</t>
  </si>
  <si>
    <t>Астрономия</t>
  </si>
  <si>
    <t>Обществознание и
естествознание</t>
  </si>
  <si>
    <t xml:space="preserve">Максимально допустимая недельная нагрузка: </t>
  </si>
  <si>
    <t>9Б (СКО)</t>
  </si>
  <si>
    <t>На начало 2021-2022 учебного года</t>
  </si>
  <si>
    <t>5-дневная учебная неделя</t>
  </si>
  <si>
    <t>6-дневная учебная неделя</t>
  </si>
  <si>
    <t>Кусарбаева А.Х.</t>
  </si>
  <si>
    <t>Абушахмина А.В.</t>
  </si>
  <si>
    <t>ШСК "Олимп"</t>
  </si>
  <si>
    <t>9Б</t>
  </si>
  <si>
    <t>Максимально допустимая недельная нагрузка                                                                6-дневная учебная неделя</t>
  </si>
  <si>
    <t>Внеурочная деятельность "Шашки-шахматы"</t>
  </si>
  <si>
    <t>Абушахмина Алина Валерьевна</t>
  </si>
  <si>
    <t>Внеурочная деятельность "Бамбола"                        (кукольный театр)</t>
  </si>
  <si>
    <t>Практическая экология</t>
  </si>
  <si>
    <t>ИТОГО</t>
  </si>
  <si>
    <t>Народные игры и забавы</t>
  </si>
  <si>
    <t>НОО (1-4)</t>
  </si>
  <si>
    <t>ООО (5-9)</t>
  </si>
  <si>
    <t>ОВЗ (VIII)</t>
  </si>
  <si>
    <t>СОО (10-11)</t>
  </si>
  <si>
    <t>Внеурочная деятельность СОО (10-11)</t>
  </si>
  <si>
    <t>Внеурочная деятельность ООО (5-9)</t>
  </si>
  <si>
    <t>Внеурочная деятельность НОО (1-4)</t>
  </si>
  <si>
    <t>ИТОГО часов по учебным планам:</t>
  </si>
  <si>
    <t>Сдам ГТО</t>
  </si>
  <si>
    <t>Синицких Н.В.</t>
  </si>
  <si>
    <t>Внеурочная деятельность "Безопасное колесо"</t>
  </si>
  <si>
    <t xml:space="preserve">Внеурочная деятельность "Практическая экология" </t>
  </si>
  <si>
    <t>8-9 ОВЗ VIII в.</t>
  </si>
  <si>
    <t>Внеурочная деятельность "Занимательная математика"</t>
  </si>
  <si>
    <t>Внеурочная деятельность "В мире растений"</t>
  </si>
  <si>
    <t xml:space="preserve">Внеурочная деятельность </t>
  </si>
  <si>
    <t>ЭК "Деловой английский - путь к успеху"</t>
  </si>
  <si>
    <t>Внеурочная деятельность "Химия в быту"</t>
  </si>
  <si>
    <t>Внеурочная деятельность "Информатика в жизни"</t>
  </si>
  <si>
    <t>Обработка информации на компьютере (ФК)</t>
  </si>
  <si>
    <t>Филология</t>
  </si>
  <si>
    <t>Форма 2</t>
  </si>
  <si>
    <t>СОГЛАСОВАНО</t>
  </si>
  <si>
    <t xml:space="preserve">Начальник Управления образования </t>
  </si>
  <si>
    <t>Плисс В.Ф.</t>
  </si>
  <si>
    <t>Штатное расписание работников</t>
  </si>
  <si>
    <t>Муниципального общеобразовательного учреждения "Янгельская средняя общеобразовательная школа имени Филатова Александра Кузьмича"</t>
  </si>
  <si>
    <t xml:space="preserve">Наименование должности </t>
  </si>
  <si>
    <t>Инструктор по физической культуре</t>
  </si>
  <si>
    <t>Заведующий хозяйством</t>
  </si>
  <si>
    <t>Гардеробщик</t>
  </si>
  <si>
    <t>Инженер программист</t>
  </si>
  <si>
    <t>Младший воспитатель</t>
  </si>
  <si>
    <t>Делопроизводитель</t>
  </si>
  <si>
    <t>Повар</t>
  </si>
  <si>
    <t>Подсобный рабочий кухни</t>
  </si>
  <si>
    <t>Уборщик служебных помещений</t>
  </si>
  <si>
    <t>Машинист по стирке белья</t>
  </si>
  <si>
    <t>Водитель школьного автобуса</t>
  </si>
  <si>
    <t>Рабочий по обслуживанию зданий и сооружений</t>
  </si>
  <si>
    <t>Сторож</t>
  </si>
  <si>
    <t>Дворник</t>
  </si>
  <si>
    <t>ВСЕГО ШТАТНЫХ ЕДИНИЦ:</t>
  </si>
  <si>
    <t>Директор МОУ "Янгельская СОШ                                                                имени Филатова А.К."</t>
  </si>
  <si>
    <t xml:space="preserve">                                                М.П.</t>
  </si>
  <si>
    <r>
      <t xml:space="preserve">ОЩЕРАЗВИВАЮЩИЕ ГРУППЫ </t>
    </r>
    <r>
      <rPr>
        <b/>
        <sz val="11"/>
        <rFont val="Times New Roman"/>
        <family val="1"/>
      </rPr>
      <t xml:space="preserve">(10,5 Ч.) </t>
    </r>
  </si>
  <si>
    <t>7.30-17.30</t>
  </si>
  <si>
    <t>Средняя (общеразвивающая группа) -10,5 ч.</t>
  </si>
  <si>
    <t>Смешанная ранняя (1-3 г.) (общеразвивающая группа) 10,5 ч.</t>
  </si>
  <si>
    <t>Смешанная дошкольная (общеразвивающая группа комбинированной направленности) 10,0 ч.</t>
  </si>
  <si>
    <t>Истоки</t>
  </si>
  <si>
    <t>01.09.2021 г., Приказ о приеме от 01.09.2021 г.                       № 69/1-лс</t>
  </si>
  <si>
    <t>Приложение 3
 к приказу от 01.09.2021 № 3/4-к</t>
  </si>
  <si>
    <t>Высшее-экономическое, Федеральное государственное бюджетное образовательное учреждение высшего образования «Российская академия народного хозяйства и государственной политики при Президенте РФ» г. Москва, диплом 107724 5266690 от 2021 г., 38.03.04 государственное и муниципальное управление</t>
  </si>
  <si>
    <t>Профессиональная переподготовка                                25.07.2021-03.04.2022                                      АНО ДПО "Моссковская академия профессиональных компетенций" Педагогическое образование                  (с двумя профилями подготовки): Теория и методика преподавания математики и физики в образовательных организациях" 1600 акдемических часов</t>
  </si>
  <si>
    <t>Оновные работники</t>
  </si>
  <si>
    <t>Внешние совместители</t>
  </si>
  <si>
    <t>Дектерники</t>
  </si>
  <si>
    <t>основные</t>
  </si>
  <si>
    <t>внеш.совместители</t>
  </si>
  <si>
    <t>декрет</t>
  </si>
  <si>
    <t>Педагогический стаж на 01.09.2021                                      (с начала работы)</t>
  </si>
  <si>
    <t>ВСЕГО человек</t>
  </si>
  <si>
    <t>Пед.стаж                                       с 15.08.1986,                                     35 л. 0 мес. 17 дн.</t>
  </si>
  <si>
    <t>Действует до 31.12.2021  согласно приказа Министерства Просвещения РФ от 11.12.2020 г. № 713</t>
  </si>
  <si>
    <r>
      <t xml:space="preserve">Пед.стаж                                с 01.09.2003,                                   18 л. 0 мес. 0 дн.     </t>
    </r>
    <r>
      <rPr>
        <b/>
        <sz val="10"/>
        <color indexed="36"/>
        <rFont val="Times New Roman"/>
        <family val="1"/>
      </rPr>
      <t>Админ.стаж                                               с 01.02.2013,                                       9 л. 7 мес. 0 дн.</t>
    </r>
  </si>
  <si>
    <r>
      <t xml:space="preserve">Пед.стаж                                              с 16.08.1982,                                    </t>
    </r>
    <r>
      <rPr>
        <b/>
        <sz val="10"/>
        <color indexed="36"/>
        <rFont val="Times New Roman"/>
        <family val="1"/>
      </rPr>
      <t>39 л. 0 мес. 14 дн.</t>
    </r>
  </si>
  <si>
    <r>
      <t xml:space="preserve">Пед.стаж                                          с 02.08.1982,                                     </t>
    </r>
    <r>
      <rPr>
        <b/>
        <sz val="10"/>
        <color indexed="36"/>
        <rFont val="Times New Roman"/>
        <family val="1"/>
      </rPr>
      <t>39 л. 0 мес. 28 дн.</t>
    </r>
  </si>
  <si>
    <r>
      <t xml:space="preserve">Пед.стаж с 01.09.2019,                  </t>
    </r>
    <r>
      <rPr>
        <b/>
        <sz val="10"/>
        <color indexed="36"/>
        <rFont val="Times New Roman"/>
        <family val="1"/>
      </rPr>
      <t>2 г. 0 мес. 0 дн.</t>
    </r>
  </si>
  <si>
    <r>
      <t xml:space="preserve">Пед.стаж с 16.08.1982,                </t>
    </r>
    <r>
      <rPr>
        <b/>
        <sz val="10"/>
        <color indexed="36"/>
        <rFont val="Times New Roman"/>
        <family val="1"/>
      </rPr>
      <t>39 г. 0 мес. 14 дн.</t>
    </r>
  </si>
  <si>
    <r>
      <t xml:space="preserve">Пед.стаж                                              с 15.08.1985,                                    </t>
    </r>
    <r>
      <rPr>
        <b/>
        <sz val="10"/>
        <color indexed="36"/>
        <rFont val="Times New Roman"/>
        <family val="1"/>
      </rPr>
      <t>36 л. 0 мес. 0 дн.</t>
    </r>
  </si>
  <si>
    <r>
      <t xml:space="preserve">Пед.стаж                                             с 15.08.1985,                                        </t>
    </r>
    <r>
      <rPr>
        <b/>
        <sz val="10"/>
        <color indexed="36"/>
        <rFont val="Times New Roman"/>
        <family val="1"/>
      </rPr>
      <t>36 л. 0 мес. 0 дн.</t>
    </r>
  </si>
  <si>
    <r>
      <t xml:space="preserve">Пед.стаж                                                                               с 10.07.1986,                                              </t>
    </r>
    <r>
      <rPr>
        <b/>
        <sz val="10"/>
        <color indexed="36"/>
        <rFont val="Times New Roman"/>
        <family val="1"/>
      </rPr>
      <t>35 л. 1 мес. 20 дн.</t>
    </r>
  </si>
  <si>
    <r>
      <t xml:space="preserve">Пед.стаж                                          с 01.09.1972,                                          </t>
    </r>
    <r>
      <rPr>
        <b/>
        <sz val="10"/>
        <color indexed="36"/>
        <rFont val="Times New Roman"/>
        <family val="1"/>
      </rPr>
      <t>49 г. 0 мес. 0 дн.</t>
    </r>
  </si>
  <si>
    <r>
      <t xml:space="preserve">Пед.стаж                                               с 16.08.1984,                                </t>
    </r>
    <r>
      <rPr>
        <b/>
        <sz val="10"/>
        <color indexed="36"/>
        <rFont val="Times New Roman"/>
        <family val="1"/>
      </rPr>
      <t>37 л. 0 мес. 0 дн.</t>
    </r>
  </si>
  <si>
    <r>
      <t xml:space="preserve">Пед.стаж                                                  с 25.08.1980,                            </t>
    </r>
    <r>
      <rPr>
        <b/>
        <sz val="10"/>
        <color indexed="36"/>
        <rFont val="Times New Roman"/>
        <family val="1"/>
      </rPr>
      <t>41 л. 0 мес. 0 дн.</t>
    </r>
  </si>
  <si>
    <r>
      <t xml:space="preserve">Пед.стаж                                                                с 07.07.1989,                                              </t>
    </r>
    <r>
      <rPr>
        <b/>
        <sz val="10"/>
        <color indexed="36"/>
        <rFont val="Times New Roman"/>
        <family val="1"/>
      </rPr>
      <t>32 г. 1 мес. 27 дн.</t>
    </r>
  </si>
  <si>
    <r>
      <t xml:space="preserve">Пед.стаж                                                     с 01.09.2015,                            </t>
    </r>
    <r>
      <rPr>
        <b/>
        <sz val="10"/>
        <color indexed="36"/>
        <rFont val="Times New Roman"/>
        <family val="1"/>
      </rPr>
      <t>6 л. 0 мес. 0 дн.</t>
    </r>
  </si>
  <si>
    <t>Пед.стаж с 10.,                                        10 л. 0 мес. 0 дн.</t>
  </si>
  <si>
    <r>
      <t xml:space="preserve">Пед.стаж                                                     с 01.09.2020,                    </t>
    </r>
    <r>
      <rPr>
        <b/>
        <sz val="10"/>
        <color indexed="36"/>
        <rFont val="Times New Roman"/>
        <family val="1"/>
      </rPr>
      <t xml:space="preserve">                         1 г. 0 мес. 0 дн.</t>
    </r>
  </si>
  <si>
    <r>
      <t xml:space="preserve">Пед.стаж                                                  с 01.09.2010,                                            </t>
    </r>
    <r>
      <rPr>
        <b/>
        <sz val="10"/>
        <color indexed="36"/>
        <rFont val="Times New Roman"/>
        <family val="1"/>
      </rPr>
      <t>11 л. 0 мес. 0 дн.</t>
    </r>
  </si>
  <si>
    <r>
      <t xml:space="preserve">Пед.стаж                                                  прерывный                                         </t>
    </r>
    <r>
      <rPr>
        <b/>
        <sz val="10"/>
        <color indexed="36"/>
        <rFont val="Times New Roman"/>
        <family val="1"/>
      </rPr>
      <t>22 г.. 0 мес. 0 дн.</t>
    </r>
  </si>
  <si>
    <r>
      <t xml:space="preserve">Пед.стаж                                  с 22.03.1996-01.10.1996, 30.08.2004-30.11.2016, 01.09.2017-...                         </t>
    </r>
    <r>
      <rPr>
        <b/>
        <sz val="10"/>
        <color indexed="36"/>
        <rFont val="Times New Roman"/>
        <family val="1"/>
      </rPr>
      <t>22 г. 0 мес. 0 дн.</t>
    </r>
  </si>
  <si>
    <r>
      <t xml:space="preserve">Пед.стаж                                       с 01.09.2012,                                         </t>
    </r>
    <r>
      <rPr>
        <b/>
        <sz val="10"/>
        <color indexed="36"/>
        <rFont val="Times New Roman"/>
        <family val="1"/>
      </rPr>
      <t>10 л. 0 мес. 0 дн.</t>
    </r>
  </si>
  <si>
    <r>
      <t xml:space="preserve">Пед.стаж                                       с 15.08.1986,                                     </t>
    </r>
    <r>
      <rPr>
        <b/>
        <sz val="10"/>
        <color indexed="36"/>
        <rFont val="Times New Roman"/>
        <family val="1"/>
      </rPr>
      <t>35 л. 0 мес. 17 дн.</t>
    </r>
  </si>
  <si>
    <t>Высшее педагогическое, МГПИ, диплом ЭВ                            № 089869 от 1996 г., педагог дошкольного образования, инструктор физической культуры</t>
  </si>
  <si>
    <r>
      <t xml:space="preserve">Сорокина Елена Сергеевна  </t>
    </r>
    <r>
      <rPr>
        <i/>
        <sz val="10"/>
        <rFont val="Times New Roman"/>
        <family val="1"/>
      </rPr>
      <t>Отпуск по уходу за ребенком до 1,5 лет</t>
    </r>
  </si>
  <si>
    <t xml:space="preserve">студент III курса ФГБОУ ВО "БГПУ им. М.Акмуллы" Педагогическое образование профиль математика с основами информационных технологий.                                                                                                                                         </t>
  </si>
  <si>
    <t>Профессиональная переподготовка                                25.07.2021-03.04.2022                                      АНО ДПО "Моссковская академия профессиональных компетенций" Педагогическое образование (с двумя профилями подготовки): Теория и методика преподавания математики и физики в образовательных организациях" 1600 ак.ч.</t>
  </si>
  <si>
    <r>
      <rPr>
        <b/>
        <sz val="10"/>
        <color indexed="10"/>
        <rFont val="Times New Roman"/>
        <family val="1"/>
      </rPr>
      <t xml:space="preserve">Пед.стаж                                22.03.1996-01.10.1996, 30.08.2004-30.11.2016, 01.09.2017-01.09.2021  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color indexed="36"/>
        <rFont val="Times New Roman"/>
        <family val="1"/>
      </rPr>
      <t>24 г. 0 мес. 0 дн.</t>
    </r>
  </si>
  <si>
    <t xml:space="preserve">Родной язык и литературное чтение на родном языке </t>
  </si>
  <si>
    <t>Иностранный язык</t>
  </si>
  <si>
    <t xml:space="preserve">Основы духовно-нравственной культуры народов России </t>
  </si>
  <si>
    <t>Функциональная грамотность</t>
  </si>
  <si>
    <t>УЧЕБНЫЙ ПЛАН                                                                                                                                                                                                          (недельный) среднего общего образования в соответствии с ФГОС ООО                                                                                            на  2022 -2023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10-11 класс (шестидневная рабочая неделя)</t>
  </si>
  <si>
    <t>"Разговоры о важном"</t>
  </si>
  <si>
    <t>Лукина М.А.</t>
  </si>
  <si>
    <t>Лукина М.В.</t>
  </si>
  <si>
    <t>Профориентация</t>
  </si>
  <si>
    <t xml:space="preserve">Овчинникова В.А. (10 кл.)     Мельникова Г.В. (11 кл.) </t>
  </si>
  <si>
    <t>Детская журналистика</t>
  </si>
  <si>
    <t>Киселева Ю.П.</t>
  </si>
  <si>
    <t>Лебедева В.С.</t>
  </si>
  <si>
    <t>УЧЕБНЫЙ ПЛАН на 2022– 2023 учебный год
II ступень специального коррекционного образования VIII вида ФКГС
(7-9 Б класс)</t>
  </si>
  <si>
    <t>7Б</t>
  </si>
  <si>
    <t>ИЗО</t>
  </si>
  <si>
    <t>УЧЕБНЫЙ ПЛАН                                                                                                                                                                                                          (недельный) начального общего образования в соответствии с ФГОС НОО                                                                                            на  2022 -2023 учебный год для 2-4 класов                                                                                                                   (пятидневная рабочая неделя)</t>
  </si>
  <si>
    <t>вариант 2</t>
  </si>
  <si>
    <t>по состоянию на 01.09.2022 г.</t>
  </si>
  <si>
    <t>Число групп  на 01.09.2022 г.</t>
  </si>
  <si>
    <t xml:space="preserve">Численность воспитанников на 01.09.2022 г. (человек) </t>
  </si>
  <si>
    <t>Кол-во детей на 01.09.2022 из них</t>
  </si>
  <si>
    <t>Амбарян Артем Алексанович (внешний совместитель)</t>
  </si>
  <si>
    <t xml:space="preserve">Ахмитова  Ирина                  Ивановна </t>
  </si>
  <si>
    <t>Киселева      Юлия                 Павловна</t>
  </si>
  <si>
    <t>Учитель                           (русский язык                   и литература)</t>
  </si>
  <si>
    <t>01.09.2022 г., Приказ о приеме от 01.09.2022 г.                       № 56-лс</t>
  </si>
  <si>
    <t>Высшее-педагогическое, Федеральное государственное бюджетное образовательное учреждение высшего образования «Магнитогорский государсвенный технический университет им. Г.И. Носова » г. Магнитогорск,                           диплом бакалавра с отличием 107404 0080799 от 24.06.2022 г., 44.03.05 Педагогическое образование (с двумя профилями подготовки)</t>
  </si>
  <si>
    <t>с 01.09.2022 г. Продолжила обучение в  Федеральном государственном бюджетном образовательном учреждение высшего образования «Магнитогорский государсвенный технический университет им. Г.И. Носова » г. Магнитогорск,  по направлению "Детская журналистика"</t>
  </si>
  <si>
    <t>ИНФОРМАЦИЯ О РАБОТЕ С МОЛОДЫМИ СПЕЦИАЛИСТАМИ 2022-2023 учебный год</t>
  </si>
  <si>
    <t>Магнитогорский педагогический колледж Учительинформатики основной общеобразовательной школы Диплом серия 74СПА 0017998 от 28.06.2013 Диплом о средне професиональном образовании 2013 бакалавр Юриспреденция серия 137724 №4010982 15.06.2018</t>
  </si>
  <si>
    <t xml:space="preserve">4.1. СВЕДЕНИЯ О ЧИСЛЕННОСТИ ВОСПИТАННИКОВ ДОШКОЛЬНЫХ ГРУПП на 2022-2023 учебный год                        </t>
  </si>
  <si>
    <t>4.2. СВЕДЕНИЯ О ЧИСЛЕННОСТИ ОБУЧАЮЩИХСЯ ОУ. КОМПЛЕКТОВАНИЕ КЛАССОВ на 2022-2023 учебного года</t>
  </si>
  <si>
    <r>
      <t xml:space="preserve">ОЩЕРАЗВИВАЮЩАЯ ГРУППА КОМБИНИРОВАННОЙ НАПРАВЛЕННОСТИ                      </t>
    </r>
    <r>
      <rPr>
        <b/>
        <sz val="11"/>
        <rFont val="Times New Roman"/>
        <family val="1"/>
      </rPr>
      <t xml:space="preserve">(10 Ч.) </t>
    </r>
  </si>
  <si>
    <t>Амбарян А.А.</t>
  </si>
  <si>
    <t>ЮНАРМИЯ</t>
  </si>
  <si>
    <t>Харламова З.Т.</t>
  </si>
  <si>
    <t>Ахмитова И.И.</t>
  </si>
  <si>
    <t xml:space="preserve">ПЛАН ВНЕУРОЧНОЙ ДЕЯТЕЛЬНОСТИ 
основного общего образования в соответствии с ФГОС СОО
на 2022– 2023 учебный год для 10-11 класса                                                                                          </t>
  </si>
  <si>
    <t>Алгебра</t>
  </si>
  <si>
    <t>Геометрия</t>
  </si>
  <si>
    <t>Вероятность и статистика</t>
  </si>
  <si>
    <t>Русский язык и литературное чтение</t>
  </si>
  <si>
    <t xml:space="preserve">Биология </t>
  </si>
  <si>
    <t xml:space="preserve">Основы духовно-нравственной культуры народов России (ОДНКНР) </t>
  </si>
  <si>
    <t>МУНИЦИПАЛЬНОЕ ОБЩЕОБРАЗОВАТЕЛЬНОЕ УЧРЕЖДЕНИЕ
«ЯНГЕЛЬСКАЯ СРЕДНЯЯ ОБЩЕОБРАЗОВАТЕЛЬНАЯ ШКОЛА
ИМЕНИ ФИЛАТОВА АЛЕКСАНДРА КУЗЬМИЧА»
(МОУ «Янгельская СОШ имени Филатова А.К.»)</t>
  </si>
  <si>
    <t>Химия и необыкновенные чудеса</t>
  </si>
  <si>
    <t>Внеурочная деятельность "Разговоры о важном"</t>
  </si>
  <si>
    <t xml:space="preserve">Внеурочная деятельность "Функциональная грамотность" </t>
  </si>
  <si>
    <t>Внеурочная деятельность "Практическая экология"</t>
  </si>
  <si>
    <t>Киселева Юлия Павловна</t>
  </si>
  <si>
    <t>Внеурочная деятельность "Детская журналистика"</t>
  </si>
  <si>
    <t>Внеурочная деятельность "Лего"</t>
  </si>
  <si>
    <t xml:space="preserve">Музыка </t>
  </si>
  <si>
    <t>Внеурочная деятельность "Урал - мой край родной""</t>
  </si>
  <si>
    <t>Внеурочная деятельность "Юные патриоты"</t>
  </si>
  <si>
    <t>Внеурочная деятельность "Культурное наследие России"</t>
  </si>
  <si>
    <t>Музыка (VIII в.)</t>
  </si>
  <si>
    <t>Изобразительное искусство (VIII в.)</t>
  </si>
  <si>
    <t>ФК "Химия и необыкновенные чудеса"</t>
  </si>
  <si>
    <t>Внеурочная деятельность "Профориентация"</t>
  </si>
  <si>
    <t>Внеурочная деятельность "Школьный спортивный клуб "Олимп""</t>
  </si>
  <si>
    <t>Внеурочная деятельность "Подвижные игры"</t>
  </si>
  <si>
    <t>Внеурочная деятельность "Шахматы"</t>
  </si>
  <si>
    <t>"Решение молекулярно-биологических и генетических задач" (ЭК)</t>
  </si>
  <si>
    <t>6.1. РАСЧЕТ ОБЩЕГО КОЛИЧЕСТВА ЧАСОВ ПО ПРЕДМЕТАМ на 2022-2023 учебный год</t>
  </si>
  <si>
    <t>на период с 01.09.2022-31.10.2022 учебного года</t>
  </si>
  <si>
    <t>Старший воспитатель</t>
  </si>
  <si>
    <t>Ахмитова Ирина Ивановна</t>
  </si>
  <si>
    <t>КОМПЛЕКТОВАНИЕ ДОШКОЛЬНЫХ ГРУПП                                                                                                                                                                                  Муниципального общеобразовательного учреждения                                                                                                                                                                               "Янгельская средняя общеобразовательная школа имена Филатова Александра Кузьмича"                                                                       на 2022-2023 учебный год</t>
  </si>
  <si>
    <r>
      <t xml:space="preserve">Баймухометова Гульнара Хибатовна                                          </t>
    </r>
    <r>
      <rPr>
        <i/>
        <sz val="11"/>
        <rFont val="Times New Roman"/>
        <family val="1"/>
      </rPr>
      <t>(внешний совместитель)</t>
    </r>
  </si>
  <si>
    <r>
      <t xml:space="preserve">Волкова Ольга Фанильевна </t>
    </r>
    <r>
      <rPr>
        <i/>
        <sz val="11"/>
        <rFont val="Times New Roman"/>
        <family val="1"/>
      </rPr>
      <t>(внешний совместитель)</t>
    </r>
  </si>
  <si>
    <t>LEGOконструирование</t>
  </si>
  <si>
    <r>
      <rPr>
        <b/>
        <sz val="10"/>
        <color indexed="36"/>
        <rFont val="Times New Roman"/>
        <family val="1"/>
      </rPr>
      <t xml:space="preserve">Админ.стаж                                               с 06.09.2017,                                       4 г. 11 мес. 24 дн.       </t>
    </r>
    <r>
      <rPr>
        <b/>
        <sz val="10"/>
        <rFont val="Times New Roman"/>
        <family val="1"/>
      </rPr>
      <t xml:space="preserve">                       Пед.стаж                                                   с 03.09.1997-15.01.2001, 06.09.2017…..                                     8 л. 4 мес. 8 дн. </t>
    </r>
  </si>
  <si>
    <r>
      <rPr>
        <b/>
        <sz val="10"/>
        <color indexed="36"/>
        <rFont val="Times New Roman"/>
        <family val="1"/>
      </rPr>
      <t xml:space="preserve">Админ. стаж с 10.09.2016,                                 6 л, 0 мес. 20 дн.    </t>
    </r>
    <r>
      <rPr>
        <b/>
        <sz val="10"/>
        <rFont val="Times New Roman"/>
        <family val="1"/>
      </rPr>
      <t xml:space="preserve">                  Пед.стаж                                        </t>
    </r>
    <r>
      <rPr>
        <b/>
        <sz val="9"/>
        <rFont val="Times New Roman"/>
        <family val="1"/>
      </rPr>
      <t>ЯСОШ</t>
    </r>
    <r>
      <rPr>
        <b/>
        <sz val="10"/>
        <rFont val="Times New Roman"/>
        <family val="1"/>
      </rPr>
      <t xml:space="preserve"> 01.09.1994-16.08.1995 </t>
    </r>
    <r>
      <rPr>
        <b/>
        <sz val="9"/>
        <rFont val="Times New Roman"/>
        <family val="1"/>
      </rPr>
      <t>ДПШ</t>
    </r>
    <r>
      <rPr>
        <b/>
        <sz val="10"/>
        <rFont val="Times New Roman"/>
        <family val="1"/>
      </rPr>
      <t xml:space="preserve"> 01.01.1998-31.05.2014 </t>
    </r>
    <r>
      <rPr>
        <b/>
        <sz val="9"/>
        <rFont val="Times New Roman"/>
        <family val="1"/>
      </rPr>
      <t>ДПШ</t>
    </r>
    <r>
      <rPr>
        <b/>
        <sz val="10"/>
        <rFont val="Times New Roman"/>
        <family val="1"/>
      </rPr>
      <t xml:space="preserve"> 01.07.2014-01.08.2016 ЯСОШ с 10.08.2016-...</t>
    </r>
  </si>
  <si>
    <r>
      <t xml:space="preserve">Пед.стаж                                         с 01.09.2021,                              </t>
    </r>
    <r>
      <rPr>
        <b/>
        <sz val="10"/>
        <color indexed="36"/>
        <rFont val="Times New Roman"/>
        <family val="1"/>
      </rPr>
      <t>1 г. 0 мес. 0 дн.</t>
    </r>
  </si>
  <si>
    <r>
      <t xml:space="preserve">Пед.стаж                                           с 01.09.2018,                                  </t>
    </r>
    <r>
      <rPr>
        <b/>
        <sz val="10"/>
        <color indexed="36"/>
        <rFont val="Times New Roman"/>
        <family val="1"/>
      </rPr>
      <t>4 г. 0 мес. 0 дн.</t>
    </r>
  </si>
  <si>
    <t xml:space="preserve">Высшее педагогическое,  ФГБОУ ВО "ЮУрГГПУ" г.Челябинск, бакалавриат                                      Среднее профессиональное,                          ГОУ СПО "Магнитогорский педагогический колледж", диплом серия 117416 № 0114979 от 2017г..        </t>
  </si>
  <si>
    <t>Учитель (математика. физика)</t>
  </si>
  <si>
    <t>"Озорные ладошки" (развитие мелкой моторики рук.2-3 г.)</t>
  </si>
  <si>
    <t>"Юные исследователи"            (3-5 лет)</t>
  </si>
  <si>
    <t>"Мы гимназисты" (6-7 лет)</t>
  </si>
  <si>
    <t>Шуховцева О.А. Кондратьева И.М.</t>
  </si>
  <si>
    <t>"Исследователи" (музейная деятельность)</t>
  </si>
  <si>
    <t>"Шаги за сценой" (театральная деятельность)</t>
  </si>
  <si>
    <t>"Волшебники" (театральная деятельность 5-7 лет)</t>
  </si>
  <si>
    <t>"Сюрприз" (хореография)</t>
  </si>
  <si>
    <t>"Магия танца" (хореография)</t>
  </si>
  <si>
    <t>"Ступени в мир искусства" (изобразительное и декоративно-прикладное искусство)</t>
  </si>
  <si>
    <t xml:space="preserve">"Творческая мастерская" (декоративно-прикладное творчество) </t>
  </si>
  <si>
    <t>"Моделирование и конструирование одежды"</t>
  </si>
  <si>
    <t>"Любознайка" (LEGOконструирование, 5-6 лет)</t>
  </si>
  <si>
    <t>"Шахматы"</t>
  </si>
  <si>
    <t>"Футбол"</t>
  </si>
  <si>
    <t>"Волейбол-баскетбол"</t>
  </si>
  <si>
    <t>Приложение 1
 к приказу от 02.09.2022 № 6-к</t>
  </si>
  <si>
    <t>Приложение 1
 к приказу от 01.09.2022 № 5/4-к</t>
  </si>
  <si>
    <t>Советник директора по воспитанию и взаимодействию с детскими общественными объединениями</t>
  </si>
  <si>
    <r>
      <t xml:space="preserve">Баймухометова Гульнара Хибатовна </t>
    </r>
    <r>
      <rPr>
        <i/>
        <sz val="9"/>
        <rFont val="Times New Roman"/>
        <family val="1"/>
      </rPr>
      <t>(внешний совместитель)</t>
    </r>
  </si>
  <si>
    <t>МОУ "Новоянгельская ООШ"</t>
  </si>
  <si>
    <t>Высшее педагогическое, ЧГПУ. диплом ВСБ № 0536166 от 2004г., учитель русскогоязыка и литературы</t>
  </si>
  <si>
    <r>
      <t xml:space="preserve">Волкова Ольга Фанильевна </t>
    </r>
    <r>
      <rPr>
        <i/>
        <sz val="9"/>
        <rFont val="Times New Roman"/>
        <family val="1"/>
      </rPr>
      <t>(внешний совместитель)</t>
    </r>
  </si>
  <si>
    <t xml:space="preserve">Среднее профессиональное,                            ГОУ СПО "Магнитогорский педагогический колледж", диплом серия 74 ПА                         № 0004061 от 26.06.2009 г.  </t>
  </si>
  <si>
    <t>За страницами учебника биологии</t>
  </si>
  <si>
    <t>Информационно-просветительские занятия патриотической, нравственной и экологической направленности «Разговоры о важном»</t>
  </si>
  <si>
    <t>Занятия по формированию функциональной грамотности обучающихся</t>
  </si>
  <si>
    <t>Занятия, направленные на удовлетворение профориентационных интересов и потребностей обучающихся</t>
  </si>
  <si>
    <t>"Практическая экология"</t>
  </si>
  <si>
    <t>"Функциональная грамотность"</t>
  </si>
  <si>
    <t>Обязательная часть</t>
  </si>
  <si>
    <t xml:space="preserve">Баканова А.В.  </t>
  </si>
  <si>
    <t xml:space="preserve">Баканова А.В. </t>
  </si>
  <si>
    <t>Занятия, связанные с реализацией особых интеллектуальных и социокультурных потребностей обучающихся</t>
  </si>
  <si>
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</t>
  </si>
  <si>
    <t>Занятия, направленные на удовлетворение социальных интересов и потребностей обучающихся, на педагогическое сопровождение деятельности социально ориентированных ученических сообществ, детских общественных объединений, органов ученического самоуправления, на организацию совместно с обучающимися комплекса мероприятий воспитательной направленности</t>
  </si>
  <si>
    <t>«Орлята России»</t>
  </si>
  <si>
    <t>«Мир профессий</t>
  </si>
  <si>
    <t>"Игра-развитие физических качеств"</t>
  </si>
  <si>
    <t>"Информатика в жизни"</t>
  </si>
  <si>
    <t>"LEGO конструирование"</t>
  </si>
  <si>
    <t>Вариативная часть</t>
  </si>
  <si>
    <t xml:space="preserve">Рабочая ул., д.22  п. Янгельский,  Агаповский муниципальный район, Челябинская область, 457421
тел.: (35140) 93 -1-18,  e-mail: schoolyangelka@mail.ru </t>
  </si>
  <si>
    <t>Попова М.А. (2 кл.) Лукина (3 кл.)     Кондратьева И.М. (4 кл.)</t>
  </si>
  <si>
    <t xml:space="preserve">Попова М.А. </t>
  </si>
  <si>
    <t xml:space="preserve">Кондратьева И.М. </t>
  </si>
  <si>
    <t>"Россия страна возможностей"</t>
  </si>
  <si>
    <t>"Юные патриоты"</t>
  </si>
  <si>
    <t>"Культурное наследие России"</t>
  </si>
  <si>
    <t>"В мире растений"</t>
  </si>
  <si>
    <t>"Занимательная математика"</t>
  </si>
  <si>
    <t>"Шашки-шахматы"</t>
  </si>
  <si>
    <t>"Химия в быту"</t>
  </si>
  <si>
    <t xml:space="preserve">Направления  </t>
  </si>
  <si>
    <t>Названия программ</t>
  </si>
  <si>
    <t>ПЛАН ВНЕУРОЧНОЙ ДЕЯТЕЛЬНОСТИ 
начального общего образования в соответствии с ФГОС НОО
на 2022– 2023 учебный год для 2-4 классов                                                                                                                                                                                                      (пятидневная учебная неделя)</t>
  </si>
  <si>
    <t>ПЕРСПЕКТИВНЫЙ ПЛАН ВНЕУРОЧНОЙ ДЕЯТЕЛЬНОСТИ 
начального общего образования в соответствии с обновленными ФГОС ООО
на 2022– 2023 учебный год для 5 класса                                                                                                                                                              для 5-8 классов (пятидневная рабочая неделя)                                                                                                                                                            для 9 класса (шестидневная рабочая неделя)</t>
  </si>
  <si>
    <t>УЧЕБНЫЙ ПЛАН                                                                                                                                                                                                          (недельный) основного общего образования в соответствии с ФГОС ООО                                                                                            на  2022 -2023 учебный год                                                                                                                                                                                                  для 6-8 классов (пятидневная рабочая неделя)                                                                                                                                                            для 9 класса (шестидневная рабочая неделя)</t>
  </si>
  <si>
    <t>"Безопасное колесо"</t>
  </si>
  <si>
    <t>"Профориентация"</t>
  </si>
  <si>
    <t xml:space="preserve">ПЛАН ВНЕУРОЧНОЙ ДЕЯТЕЛЬНОСТИ 
основного общего образования в соответствии с ФГОС ООО
на 2022– 2023 учебный год для 6-9 классов                                                                                                                                                        для 6-8 классов (пятидневная рабочая неделя)                                                                                                                                                            для 9 класса (шестидневная рабочая неделя)                                                                                        </t>
  </si>
  <si>
    <t xml:space="preserve">Абушахмина А.В.(6 кл.)    Харламова Э.Т. (7 кл.)   Кравченко О.Г. (8 кл.)     Лебедева В.С. (9 кл.)    </t>
  </si>
  <si>
    <t>ПЕРСПЕКТИВНЫЙ УЧЕБНЫЙ ПЛАН                                                                                                                                                                                                          (недельный) начального общего образования в соответствии с обновленными ФГОС НОО                                                                                            на  2022 -2023 учебный год для 1 класса                                                                                                                                                                          (1-4 класс пятидневная рабочая неделя)</t>
  </si>
  <si>
    <t>ПЕРСПЕКТИВНЫЙ ПЛАН ВНЕУРОЧНОЙ ДЕЯТЕЛЬНОСТИ 
начального общего образования в соответствии с обновленными ФГОС НОО
на 2022– 2023 учебный год для 1 класса                                                                                                                                                           (1-4 класс пятидневная учебная неделя)</t>
  </si>
  <si>
    <t>ПЕРСПЕКТИВНЫЙ УЧЕБНЫЙ ПЛАН                                                                                                                                                                                                          (недельный) основного общего образования в соответствии с обновленными ФГОС ООО                                                                                            на  2022 -2023 учебный год для 5 класса                                                                                                                                                                                                                                        для 5-8 классов (пятидневная рабочая неделя)                                                                                                                                                                                                                 для 9 класса (шестидневная рабочая неделя)</t>
  </si>
  <si>
    <r>
      <t xml:space="preserve">РАСЧЕТ ОБЩЕГО КОЛИЧЕСТВАМ ЧАСОВ ПО ОБЪЕДИНЕНИЯМ ДОПОЛНИТЕЛЬНОГО ОБРАЗОВАНИЯ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на 2022-2023 учебный год</t>
    </r>
  </si>
  <si>
    <t>Педагог дополнительного образования/ инженер-программист</t>
  </si>
  <si>
    <t xml:space="preserve">Всего человек на 01.09.2022 г.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</si>
</sst>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9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u val="single"/>
      <sz val="11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36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10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rgb="FFFF0000"/>
      <name val="Arial Cyr"/>
      <family val="0"/>
    </font>
    <font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80" fillId="33" borderId="10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textRotation="90" wrapText="1"/>
    </xf>
    <xf numFmtId="0" fontId="8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8" fillId="35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2" fontId="4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8" fillId="37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right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6" fillId="38" borderId="18" xfId="0" applyFont="1" applyFill="1" applyBorder="1" applyAlignment="1">
      <alignment horizontal="center" vertical="center" wrapText="1"/>
    </xf>
    <xf numFmtId="2" fontId="6" fillId="38" borderId="18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192" fontId="6" fillId="38" borderId="10" xfId="0" applyNumberFormat="1" applyFont="1" applyFill="1" applyBorder="1" applyAlignment="1">
      <alignment vertical="center" wrapText="1"/>
    </xf>
    <xf numFmtId="192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2" fontId="9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/>
    </xf>
    <xf numFmtId="0" fontId="89" fillId="39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95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9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8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2" fontId="6" fillId="39" borderId="16" xfId="0" applyNumberFormat="1" applyFont="1" applyFill="1" applyBorder="1" applyAlignment="1">
      <alignment horizontal="center" vertical="center" wrapText="1"/>
    </xf>
    <xf numFmtId="2" fontId="6" fillId="39" borderId="18" xfId="0" applyNumberFormat="1" applyFont="1" applyFill="1" applyBorder="1" applyAlignment="1">
      <alignment horizontal="center" vertical="center" wrapText="1"/>
    </xf>
    <xf numFmtId="2" fontId="6" fillId="39" borderId="19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39" borderId="2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2" fontId="6" fillId="38" borderId="16" xfId="0" applyNumberFormat="1" applyFont="1" applyFill="1" applyBorder="1" applyAlignment="1">
      <alignment horizontal="center" vertical="center" wrapText="1"/>
    </xf>
    <xf numFmtId="2" fontId="6" fillId="38" borderId="18" xfId="0" applyNumberFormat="1" applyFont="1" applyFill="1" applyBorder="1" applyAlignment="1">
      <alignment horizontal="center" vertical="center" wrapText="1"/>
    </xf>
    <xf numFmtId="2" fontId="6" fillId="38" borderId="19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97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0" fontId="4" fillId="4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left" textRotation="90" wrapText="1"/>
    </xf>
    <xf numFmtId="0" fontId="5" fillId="0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textRotation="90" wrapText="1"/>
    </xf>
    <xf numFmtId="0" fontId="1" fillId="33" borderId="19" xfId="0" applyFont="1" applyFill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0" fillId="0" borderId="19" xfId="0" applyFill="1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right" wrapText="1"/>
    </xf>
    <xf numFmtId="0" fontId="9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2" xfId="0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0" fontId="3" fillId="35" borderId="14" xfId="0" applyFont="1" applyFill="1" applyBorder="1" applyAlignment="1">
      <alignment horizontal="center" vertical="distributed"/>
    </xf>
    <xf numFmtId="0" fontId="8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5">
      <selection activeCell="E44" sqref="E44"/>
    </sheetView>
  </sheetViews>
  <sheetFormatPr defaultColWidth="8.875" defaultRowHeight="12.75"/>
  <cols>
    <col min="1" max="1" width="8.75390625" style="126" customWidth="1"/>
    <col min="2" max="2" width="58.00390625" style="126" customWidth="1"/>
    <col min="3" max="3" width="18.25390625" style="126" customWidth="1"/>
    <col min="4" max="16384" width="8.875" style="126" customWidth="1"/>
  </cols>
  <sheetData>
    <row r="1" s="20" customFormat="1" ht="15">
      <c r="C1" s="42" t="s">
        <v>338</v>
      </c>
    </row>
    <row r="2" spans="1:10" s="20" customFormat="1" ht="15">
      <c r="A2" s="274" t="s">
        <v>339</v>
      </c>
      <c r="B2" s="274"/>
      <c r="G2" s="274"/>
      <c r="H2" s="274"/>
      <c r="I2" s="274"/>
      <c r="J2" s="36"/>
    </row>
    <row r="3" spans="1:10" s="20" customFormat="1" ht="15">
      <c r="A3" s="275" t="s">
        <v>340</v>
      </c>
      <c r="B3" s="275"/>
      <c r="C3" s="224" t="s">
        <v>341</v>
      </c>
      <c r="G3" s="36"/>
      <c r="H3" s="36"/>
      <c r="I3" s="36"/>
      <c r="J3" s="36"/>
    </row>
    <row r="4" spans="1:10" s="20" customFormat="1" ht="15">
      <c r="A4" s="275"/>
      <c r="B4" s="275"/>
      <c r="C4" s="224"/>
      <c r="G4" s="36"/>
      <c r="H4" s="36"/>
      <c r="I4" s="36"/>
      <c r="J4" s="36"/>
    </row>
    <row r="5" spans="2:10" s="20" customFormat="1" ht="15">
      <c r="B5" s="225"/>
      <c r="C5" s="224"/>
      <c r="G5" s="36"/>
      <c r="H5" s="36"/>
      <c r="I5" s="36"/>
      <c r="J5" s="36"/>
    </row>
    <row r="6" spans="1:12" s="20" customFormat="1" ht="15.75" customHeight="1">
      <c r="A6" s="273" t="s">
        <v>342</v>
      </c>
      <c r="B6" s="273"/>
      <c r="C6" s="273"/>
      <c r="D6" s="226"/>
      <c r="E6" s="73"/>
      <c r="F6" s="73"/>
      <c r="G6" s="73"/>
      <c r="H6" s="73"/>
      <c r="I6" s="73"/>
      <c r="J6" s="73"/>
      <c r="K6" s="73"/>
      <c r="L6" s="73"/>
    </row>
    <row r="7" spans="1:4" s="225" customFormat="1" ht="39" customHeight="1">
      <c r="A7" s="276" t="s">
        <v>343</v>
      </c>
      <c r="B7" s="276"/>
      <c r="C7" s="276"/>
      <c r="D7" s="227"/>
    </row>
    <row r="8" spans="1:12" s="20" customFormat="1" ht="15.75" customHeight="1">
      <c r="A8" s="273" t="s">
        <v>473</v>
      </c>
      <c r="B8" s="273"/>
      <c r="C8" s="273"/>
      <c r="D8" s="228"/>
      <c r="E8" s="73"/>
      <c r="F8" s="73"/>
      <c r="G8" s="73"/>
      <c r="H8" s="73"/>
      <c r="I8" s="73"/>
      <c r="J8" s="73"/>
      <c r="K8" s="73"/>
      <c r="L8" s="73"/>
    </row>
    <row r="9" spans="6:9" s="20" customFormat="1" ht="15">
      <c r="F9" s="150"/>
      <c r="G9" s="150"/>
      <c r="H9" s="36"/>
      <c r="I9" s="36"/>
    </row>
    <row r="10" spans="1:3" s="20" customFormat="1" ht="30">
      <c r="A10" s="185" t="s">
        <v>2</v>
      </c>
      <c r="B10" s="185" t="s">
        <v>344</v>
      </c>
      <c r="C10" s="141" t="s">
        <v>0</v>
      </c>
    </row>
    <row r="11" spans="1:3" s="20" customFormat="1" ht="15">
      <c r="A11" s="229">
        <v>1</v>
      </c>
      <c r="B11" s="152" t="s">
        <v>128</v>
      </c>
      <c r="C11" s="151">
        <v>1</v>
      </c>
    </row>
    <row r="12" spans="1:3" s="20" customFormat="1" ht="18" customHeight="1">
      <c r="A12" s="229">
        <v>2</v>
      </c>
      <c r="B12" s="152" t="s">
        <v>129</v>
      </c>
      <c r="C12" s="151">
        <v>1</v>
      </c>
    </row>
    <row r="13" spans="1:3" s="20" customFormat="1" ht="15">
      <c r="A13" s="229">
        <v>3</v>
      </c>
      <c r="B13" s="230" t="s">
        <v>130</v>
      </c>
      <c r="C13" s="151">
        <v>1</v>
      </c>
    </row>
    <row r="14" spans="1:3" s="20" customFormat="1" ht="30">
      <c r="A14" s="229">
        <v>4</v>
      </c>
      <c r="B14" s="230" t="s">
        <v>504</v>
      </c>
      <c r="C14" s="151">
        <v>0.25</v>
      </c>
    </row>
    <row r="15" spans="1:3" s="20" customFormat="1" ht="15" customHeight="1">
      <c r="A15" s="229">
        <v>5</v>
      </c>
      <c r="B15" s="152" t="s">
        <v>74</v>
      </c>
      <c r="C15" s="151">
        <f>'Ф6 ОБЩЕЕ кол.ч по Уч. плану'!K127</f>
        <v>23.194444444444446</v>
      </c>
    </row>
    <row r="16" spans="1:3" s="20" customFormat="1" ht="15" customHeight="1">
      <c r="A16" s="229">
        <v>6</v>
      </c>
      <c r="B16" s="152" t="s">
        <v>131</v>
      </c>
      <c r="C16" s="151">
        <v>1</v>
      </c>
    </row>
    <row r="17" spans="1:3" s="20" customFormat="1" ht="15" customHeight="1">
      <c r="A17" s="229">
        <v>7</v>
      </c>
      <c r="B17" s="152" t="s">
        <v>474</v>
      </c>
      <c r="C17" s="151">
        <v>0.75</v>
      </c>
    </row>
    <row r="18" spans="1:3" s="20" customFormat="1" ht="15">
      <c r="A18" s="229">
        <v>8</v>
      </c>
      <c r="B18" s="152" t="s">
        <v>132</v>
      </c>
      <c r="C18" s="151">
        <v>6</v>
      </c>
    </row>
    <row r="19" spans="1:3" s="20" customFormat="1" ht="15">
      <c r="A19" s="229">
        <v>9</v>
      </c>
      <c r="B19" s="152" t="s">
        <v>133</v>
      </c>
      <c r="C19" s="151">
        <v>0.75</v>
      </c>
    </row>
    <row r="20" spans="1:3" s="20" customFormat="1" ht="15">
      <c r="A20" s="229">
        <v>10</v>
      </c>
      <c r="B20" s="152" t="s">
        <v>345</v>
      </c>
      <c r="C20" s="151">
        <v>0.25</v>
      </c>
    </row>
    <row r="21" spans="1:3" s="20" customFormat="1" ht="15">
      <c r="A21" s="229">
        <v>11</v>
      </c>
      <c r="B21" s="152" t="s">
        <v>115</v>
      </c>
      <c r="C21" s="151">
        <f>'Ф7 Кол.часов ДО по ТО'!Z36</f>
        <v>2.7222222222222228</v>
      </c>
    </row>
    <row r="22" spans="1:3" s="20" customFormat="1" ht="15">
      <c r="A22" s="229">
        <v>12</v>
      </c>
      <c r="B22" s="152" t="s">
        <v>136</v>
      </c>
      <c r="C22" s="151">
        <v>1</v>
      </c>
    </row>
    <row r="23" spans="1:3" s="20" customFormat="1" ht="15">
      <c r="A23" s="229">
        <v>13</v>
      </c>
      <c r="B23" s="152" t="s">
        <v>247</v>
      </c>
      <c r="C23" s="151">
        <v>0.5</v>
      </c>
    </row>
    <row r="24" spans="1:3" s="20" customFormat="1" ht="15">
      <c r="A24" s="229">
        <v>14</v>
      </c>
      <c r="B24" s="152" t="s">
        <v>346</v>
      </c>
      <c r="C24" s="151">
        <v>1.5</v>
      </c>
    </row>
    <row r="25" spans="1:3" s="20" customFormat="1" ht="15">
      <c r="A25" s="229">
        <v>15</v>
      </c>
      <c r="B25" s="152" t="s">
        <v>347</v>
      </c>
      <c r="C25" s="151">
        <v>1</v>
      </c>
    </row>
    <row r="26" spans="1:3" s="20" customFormat="1" ht="15">
      <c r="A26" s="229">
        <v>16</v>
      </c>
      <c r="B26" s="152" t="s">
        <v>134</v>
      </c>
      <c r="C26" s="151">
        <v>1</v>
      </c>
    </row>
    <row r="27" spans="1:3" s="20" customFormat="1" ht="15">
      <c r="A27" s="229">
        <v>17</v>
      </c>
      <c r="B27" s="152" t="s">
        <v>348</v>
      </c>
      <c r="C27" s="151">
        <v>0.5</v>
      </c>
    </row>
    <row r="28" spans="1:3" s="20" customFormat="1" ht="15">
      <c r="A28" s="229">
        <v>18</v>
      </c>
      <c r="B28" s="152" t="s">
        <v>349</v>
      </c>
      <c r="C28" s="151">
        <v>4</v>
      </c>
    </row>
    <row r="29" spans="1:3" s="20" customFormat="1" ht="15">
      <c r="A29" s="229">
        <v>19</v>
      </c>
      <c r="B29" s="152" t="s">
        <v>350</v>
      </c>
      <c r="C29" s="151">
        <v>0.25</v>
      </c>
    </row>
    <row r="30" spans="1:3" s="20" customFormat="1" ht="15">
      <c r="A30" s="229">
        <v>20</v>
      </c>
      <c r="B30" s="152" t="s">
        <v>351</v>
      </c>
      <c r="C30" s="151">
        <v>3.5</v>
      </c>
    </row>
    <row r="31" spans="1:3" s="20" customFormat="1" ht="15">
      <c r="A31" s="229">
        <v>21</v>
      </c>
      <c r="B31" s="152" t="s">
        <v>352</v>
      </c>
      <c r="C31" s="151">
        <v>1.25</v>
      </c>
    </row>
    <row r="32" spans="1:3" s="20" customFormat="1" ht="15">
      <c r="A32" s="229">
        <v>22</v>
      </c>
      <c r="B32" s="152" t="s">
        <v>353</v>
      </c>
      <c r="C32" s="151">
        <v>6</v>
      </c>
    </row>
    <row r="33" spans="1:3" s="20" customFormat="1" ht="15">
      <c r="A33" s="229">
        <v>23</v>
      </c>
      <c r="B33" s="152" t="s">
        <v>354</v>
      </c>
      <c r="C33" s="151">
        <v>0.75</v>
      </c>
    </row>
    <row r="34" spans="1:3" s="20" customFormat="1" ht="15">
      <c r="A34" s="229">
        <v>24</v>
      </c>
      <c r="B34" s="152" t="s">
        <v>355</v>
      </c>
      <c r="C34" s="151">
        <v>1</v>
      </c>
    </row>
    <row r="35" spans="1:3" s="20" customFormat="1" ht="15.75" customHeight="1">
      <c r="A35" s="229">
        <v>25</v>
      </c>
      <c r="B35" s="152" t="s">
        <v>220</v>
      </c>
      <c r="C35" s="151">
        <v>0.25</v>
      </c>
    </row>
    <row r="36" spans="1:3" s="20" customFormat="1" ht="15">
      <c r="A36" s="229">
        <v>26</v>
      </c>
      <c r="B36" s="152" t="s">
        <v>356</v>
      </c>
      <c r="C36" s="151">
        <v>2.5</v>
      </c>
    </row>
    <row r="37" spans="1:3" s="20" customFormat="1" ht="15">
      <c r="A37" s="229">
        <v>27</v>
      </c>
      <c r="B37" s="152" t="s">
        <v>357</v>
      </c>
      <c r="C37" s="151">
        <v>2.3</v>
      </c>
    </row>
    <row r="38" spans="1:3" s="20" customFormat="1" ht="15" customHeight="1">
      <c r="A38" s="229">
        <v>28</v>
      </c>
      <c r="B38" s="152" t="s">
        <v>358</v>
      </c>
      <c r="C38" s="151">
        <v>2</v>
      </c>
    </row>
    <row r="39" spans="1:3" s="20" customFormat="1" ht="15" customHeight="1">
      <c r="A39" s="229"/>
      <c r="B39" s="152"/>
      <c r="C39" s="151"/>
    </row>
    <row r="40" spans="1:3" s="20" customFormat="1" ht="15">
      <c r="A40" s="231"/>
      <c r="B40" s="232" t="s">
        <v>359</v>
      </c>
      <c r="C40" s="233">
        <f>SUM(C11:C39)</f>
        <v>67.21666666666667</v>
      </c>
    </row>
    <row r="41" s="20" customFormat="1" ht="15">
      <c r="C41" s="234"/>
    </row>
    <row r="42" spans="2:4" s="20" customFormat="1" ht="30">
      <c r="B42" s="225" t="s">
        <v>360</v>
      </c>
      <c r="C42" s="274" t="s">
        <v>91</v>
      </c>
      <c r="D42" s="274"/>
    </row>
    <row r="43" s="20" customFormat="1" ht="15">
      <c r="B43" s="20" t="s">
        <v>361</v>
      </c>
    </row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</sheetData>
  <sheetProtection/>
  <mergeCells count="8">
    <mergeCell ref="A8:C8"/>
    <mergeCell ref="C42:D42"/>
    <mergeCell ref="A2:B2"/>
    <mergeCell ref="G2:I2"/>
    <mergeCell ref="A3:B3"/>
    <mergeCell ref="A4:B4"/>
    <mergeCell ref="A6:C6"/>
    <mergeCell ref="A7:C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90" zoomScaleNormal="90" zoomScalePageLayoutView="0" workbookViewId="0" topLeftCell="A1">
      <selection activeCell="M12" sqref="M12"/>
    </sheetView>
  </sheetViews>
  <sheetFormatPr defaultColWidth="9.00390625" defaultRowHeight="12.75"/>
  <cols>
    <col min="1" max="1" width="31.75390625" style="175" customWidth="1"/>
    <col min="2" max="2" width="6.00390625" style="175" customWidth="1"/>
    <col min="3" max="3" width="4.75390625" style="175" customWidth="1"/>
    <col min="4" max="4" width="8.25390625" style="175" customWidth="1"/>
    <col min="5" max="5" width="16.25390625" style="92" customWidth="1"/>
    <col min="6" max="6" width="5.375" style="176" customWidth="1"/>
    <col min="7" max="7" width="5.625" style="176" customWidth="1"/>
    <col min="8" max="8" width="5.75390625" style="176" customWidth="1"/>
    <col min="9" max="9" width="6.00390625" style="176" customWidth="1"/>
    <col min="10" max="10" width="7.125" style="176" customWidth="1"/>
    <col min="11" max="11" width="9.00390625" style="176" customWidth="1"/>
    <col min="12" max="16384" width="9.125" style="175" customWidth="1"/>
  </cols>
  <sheetData>
    <row r="1" spans="1:11" ht="59.25" customHeight="1">
      <c r="A1" s="506" t="s">
        <v>452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27" customHeight="1">
      <c r="A2" s="507" t="s">
        <v>528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</row>
    <row r="3" spans="1:11" ht="16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63.75" customHeight="1">
      <c r="A4" s="513" t="s">
        <v>549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</row>
    <row r="5" spans="1:11" ht="9" customHeight="1">
      <c r="A5" s="57"/>
      <c r="B5" s="61"/>
      <c r="C5" s="61"/>
      <c r="D5" s="61"/>
      <c r="E5" s="87"/>
      <c r="F5" s="85"/>
      <c r="G5" s="85"/>
      <c r="H5" s="85"/>
      <c r="I5" s="85"/>
      <c r="J5" s="85"/>
      <c r="K5" s="85"/>
    </row>
    <row r="6" spans="1:11" ht="45.75" customHeight="1">
      <c r="A6" s="514" t="s">
        <v>539</v>
      </c>
      <c r="B6" s="517" t="s">
        <v>540</v>
      </c>
      <c r="C6" s="518"/>
      <c r="D6" s="519"/>
      <c r="E6" s="526" t="s">
        <v>179</v>
      </c>
      <c r="F6" s="529" t="s">
        <v>246</v>
      </c>
      <c r="G6" s="530"/>
      <c r="H6" s="530"/>
      <c r="I6" s="531"/>
      <c r="J6" s="502" t="s">
        <v>218</v>
      </c>
      <c r="K6" s="397" t="s">
        <v>71</v>
      </c>
    </row>
    <row r="7" spans="1:11" ht="18" customHeight="1">
      <c r="A7" s="515"/>
      <c r="B7" s="520"/>
      <c r="C7" s="521"/>
      <c r="D7" s="522"/>
      <c r="E7" s="527"/>
      <c r="F7" s="89">
        <v>1</v>
      </c>
      <c r="G7" s="89">
        <v>2</v>
      </c>
      <c r="H7" s="89">
        <v>3</v>
      </c>
      <c r="I7" s="89">
        <v>4</v>
      </c>
      <c r="J7" s="502"/>
      <c r="K7" s="400"/>
    </row>
    <row r="8" spans="1:11" ht="18.75" customHeight="1">
      <c r="A8" s="516"/>
      <c r="B8" s="523"/>
      <c r="C8" s="524"/>
      <c r="D8" s="525"/>
      <c r="E8" s="528"/>
      <c r="F8" s="88">
        <v>9</v>
      </c>
      <c r="G8" s="88"/>
      <c r="H8" s="88"/>
      <c r="I8" s="88"/>
      <c r="J8" s="259">
        <f>SUM(F8:I8)</f>
        <v>9</v>
      </c>
      <c r="K8" s="401"/>
    </row>
    <row r="9" spans="1:11" ht="18.75" customHeight="1">
      <c r="A9" s="501" t="s">
        <v>516</v>
      </c>
      <c r="B9" s="501"/>
      <c r="C9" s="501"/>
      <c r="D9" s="501"/>
      <c r="E9" s="501"/>
      <c r="F9" s="258"/>
      <c r="G9" s="258"/>
      <c r="H9" s="258"/>
      <c r="I9" s="258"/>
      <c r="J9" s="258"/>
      <c r="K9" s="258"/>
    </row>
    <row r="10" spans="1:11" ht="31.5" customHeight="1">
      <c r="A10" s="393" t="s">
        <v>511</v>
      </c>
      <c r="B10" s="479" t="s">
        <v>412</v>
      </c>
      <c r="C10" s="480"/>
      <c r="D10" s="481"/>
      <c r="E10" s="128" t="s">
        <v>517</v>
      </c>
      <c r="F10" s="88">
        <v>1</v>
      </c>
      <c r="G10" s="88">
        <v>1</v>
      </c>
      <c r="H10" s="88">
        <v>1</v>
      </c>
      <c r="I10" s="88">
        <v>1</v>
      </c>
      <c r="J10" s="89">
        <f>SUM(F10:I10)</f>
        <v>4</v>
      </c>
      <c r="K10" s="88">
        <f>F10</f>
        <v>1</v>
      </c>
    </row>
    <row r="11" spans="1:11" ht="38.25" customHeight="1">
      <c r="A11" s="395"/>
      <c r="B11" s="479" t="s">
        <v>514</v>
      </c>
      <c r="C11" s="480"/>
      <c r="D11" s="481"/>
      <c r="E11" s="128" t="s">
        <v>517</v>
      </c>
      <c r="F11" s="88">
        <v>1</v>
      </c>
      <c r="G11" s="88">
        <v>1</v>
      </c>
      <c r="H11" s="88"/>
      <c r="I11" s="88"/>
      <c r="J11" s="89">
        <f>SUM(F11:I11)</f>
        <v>2</v>
      </c>
      <c r="K11" s="88">
        <f aca="true" t="shared" si="0" ref="K11:K18">F11</f>
        <v>1</v>
      </c>
    </row>
    <row r="12" spans="1:11" ht="41.25" customHeight="1">
      <c r="A12" s="206" t="s">
        <v>512</v>
      </c>
      <c r="B12" s="479" t="s">
        <v>515</v>
      </c>
      <c r="C12" s="480"/>
      <c r="D12" s="481"/>
      <c r="E12" s="128" t="s">
        <v>518</v>
      </c>
      <c r="F12" s="88">
        <v>1</v>
      </c>
      <c r="G12" s="88">
        <v>1</v>
      </c>
      <c r="H12" s="88"/>
      <c r="I12" s="88">
        <v>0.5</v>
      </c>
      <c r="J12" s="89">
        <f>SUM(F12:I12)</f>
        <v>2.5</v>
      </c>
      <c r="K12" s="88">
        <f t="shared" si="0"/>
        <v>1</v>
      </c>
    </row>
    <row r="13" spans="1:11" ht="58.5" customHeight="1">
      <c r="A13" s="206" t="s">
        <v>513</v>
      </c>
      <c r="B13" s="508" t="s">
        <v>523</v>
      </c>
      <c r="C13" s="509"/>
      <c r="D13" s="510"/>
      <c r="E13" s="248"/>
      <c r="F13" s="101"/>
      <c r="G13" s="101"/>
      <c r="H13" s="101">
        <v>0.5</v>
      </c>
      <c r="I13" s="101">
        <v>0.5</v>
      </c>
      <c r="J13" s="256">
        <f>SUM(F13:I13)</f>
        <v>1</v>
      </c>
      <c r="K13" s="88">
        <f t="shared" si="0"/>
        <v>0</v>
      </c>
    </row>
    <row r="14" spans="1:11" ht="19.5" customHeight="1">
      <c r="A14" s="500" t="s">
        <v>527</v>
      </c>
      <c r="B14" s="480"/>
      <c r="C14" s="480"/>
      <c r="D14" s="480"/>
      <c r="E14" s="481"/>
      <c r="F14" s="257"/>
      <c r="G14" s="257"/>
      <c r="H14" s="257"/>
      <c r="I14" s="257"/>
      <c r="J14" s="257"/>
      <c r="K14" s="257"/>
    </row>
    <row r="15" spans="1:11" ht="32.25" customHeight="1">
      <c r="A15" s="511" t="s">
        <v>519</v>
      </c>
      <c r="B15" s="479" t="s">
        <v>525</v>
      </c>
      <c r="C15" s="480"/>
      <c r="D15" s="481"/>
      <c r="E15" s="128"/>
      <c r="F15" s="88"/>
      <c r="G15" s="88"/>
      <c r="H15" s="88">
        <v>0.5</v>
      </c>
      <c r="I15" s="88">
        <v>0.5</v>
      </c>
      <c r="J15" s="89">
        <f>SUM(F15:I15)</f>
        <v>1</v>
      </c>
      <c r="K15" s="88">
        <f t="shared" si="0"/>
        <v>0</v>
      </c>
    </row>
    <row r="16" spans="1:11" ht="30" customHeight="1">
      <c r="A16" s="512"/>
      <c r="B16" s="479" t="s">
        <v>526</v>
      </c>
      <c r="C16" s="480"/>
      <c r="D16" s="481"/>
      <c r="E16" s="128"/>
      <c r="F16" s="88"/>
      <c r="G16" s="88"/>
      <c r="H16" s="88">
        <v>0.5</v>
      </c>
      <c r="I16" s="88">
        <v>0.5</v>
      </c>
      <c r="J16" s="89">
        <f>SUM(F16:I16)</f>
        <v>1</v>
      </c>
      <c r="K16" s="88">
        <f t="shared" si="0"/>
        <v>0</v>
      </c>
    </row>
    <row r="17" spans="1:11" ht="110.25" customHeight="1">
      <c r="A17" s="201" t="s">
        <v>520</v>
      </c>
      <c r="B17" s="479" t="s">
        <v>524</v>
      </c>
      <c r="C17" s="480"/>
      <c r="D17" s="481"/>
      <c r="E17" s="128"/>
      <c r="F17" s="88"/>
      <c r="G17" s="88"/>
      <c r="H17" s="88">
        <v>1</v>
      </c>
      <c r="I17" s="88">
        <v>1</v>
      </c>
      <c r="J17" s="89">
        <f>SUM(F17:I17)</f>
        <v>2</v>
      </c>
      <c r="K17" s="88">
        <f t="shared" si="0"/>
        <v>0</v>
      </c>
    </row>
    <row r="18" spans="1:11" ht="188.25" customHeight="1">
      <c r="A18" s="97" t="s">
        <v>521</v>
      </c>
      <c r="B18" s="479" t="s">
        <v>522</v>
      </c>
      <c r="C18" s="480"/>
      <c r="D18" s="481"/>
      <c r="E18" s="128"/>
      <c r="F18" s="88"/>
      <c r="G18" s="88">
        <v>1</v>
      </c>
      <c r="H18" s="487">
        <v>1</v>
      </c>
      <c r="I18" s="489"/>
      <c r="J18" s="89">
        <f>SUM(F18:I18)</f>
        <v>2</v>
      </c>
      <c r="K18" s="88">
        <f t="shared" si="0"/>
        <v>0</v>
      </c>
    </row>
    <row r="19" spans="1:15" ht="23.25" customHeight="1">
      <c r="A19" s="503" t="s">
        <v>24</v>
      </c>
      <c r="B19" s="504"/>
      <c r="C19" s="504"/>
      <c r="D19" s="505"/>
      <c r="E19" s="121"/>
      <c r="F19" s="245">
        <f>SUM(F10:F18)</f>
        <v>3</v>
      </c>
      <c r="G19" s="245">
        <v>4</v>
      </c>
      <c r="H19" s="245">
        <v>4.5</v>
      </c>
      <c r="I19" s="245">
        <v>5</v>
      </c>
      <c r="J19" s="245">
        <f>SUM(F19:I19)</f>
        <v>16.5</v>
      </c>
      <c r="K19" s="245">
        <f>SUM(K10:K18)</f>
        <v>3</v>
      </c>
      <c r="O19" s="177"/>
    </row>
  </sheetData>
  <sheetProtection/>
  <mergeCells count="23">
    <mergeCell ref="A4:K4"/>
    <mergeCell ref="A6:A8"/>
    <mergeCell ref="B6:D8"/>
    <mergeCell ref="E6:E8"/>
    <mergeCell ref="F6:I6"/>
    <mergeCell ref="K6:K8"/>
    <mergeCell ref="A19:D19"/>
    <mergeCell ref="A10:A11"/>
    <mergeCell ref="B11:D11"/>
    <mergeCell ref="A1:K1"/>
    <mergeCell ref="A2:K2"/>
    <mergeCell ref="B10:D10"/>
    <mergeCell ref="B12:D12"/>
    <mergeCell ref="B13:D13"/>
    <mergeCell ref="A15:A16"/>
    <mergeCell ref="B15:D15"/>
    <mergeCell ref="A14:E14"/>
    <mergeCell ref="A9:E9"/>
    <mergeCell ref="J6:J7"/>
    <mergeCell ref="B17:D17"/>
    <mergeCell ref="H18:I18"/>
    <mergeCell ref="B18:D18"/>
    <mergeCell ref="B16:D16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B1">
      <selection activeCell="B3" sqref="B3:L3"/>
    </sheetView>
  </sheetViews>
  <sheetFormatPr defaultColWidth="9.00390625" defaultRowHeight="12.75"/>
  <cols>
    <col min="1" max="1" width="4.125" style="115" customWidth="1"/>
    <col min="2" max="2" width="21.375" style="115" customWidth="1"/>
    <col min="3" max="3" width="21.75390625" style="115" customWidth="1"/>
    <col min="4" max="4" width="6.00390625" style="115" customWidth="1"/>
    <col min="5" max="5" width="4.75390625" style="115" customWidth="1"/>
    <col min="6" max="6" width="6.625" style="115" customWidth="1"/>
    <col min="7" max="7" width="6.875" style="115" customWidth="1"/>
    <col min="8" max="8" width="6.75390625" style="115" customWidth="1"/>
    <col min="9" max="9" width="6.375" style="115" customWidth="1"/>
    <col min="10" max="10" width="7.125" style="115" customWidth="1"/>
    <col min="11" max="11" width="10.75390625" style="120" customWidth="1"/>
    <col min="12" max="16384" width="9.125" style="115" customWidth="1"/>
  </cols>
  <sheetData>
    <row r="1" spans="10:11" ht="15.75">
      <c r="J1" s="462" t="s">
        <v>262</v>
      </c>
      <c r="K1" s="462"/>
    </row>
    <row r="2" spans="2:12" ht="61.5" customHeight="1">
      <c r="B2" s="464" t="s">
        <v>186</v>
      </c>
      <c r="C2" s="464"/>
      <c r="D2" s="464"/>
      <c r="E2" s="464"/>
      <c r="F2" s="464"/>
      <c r="G2" s="464"/>
      <c r="H2" s="464"/>
      <c r="I2" s="464"/>
      <c r="J2" s="464"/>
      <c r="K2" s="464"/>
      <c r="L2" s="116"/>
    </row>
    <row r="3" spans="2:12" ht="24.75" customHeight="1">
      <c r="B3" s="465" t="s">
        <v>263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</row>
    <row r="4" spans="2:12" s="117" customFormat="1" ht="23.25" customHeight="1">
      <c r="B4" s="110"/>
      <c r="C4" s="111"/>
      <c r="D4" s="111"/>
      <c r="E4" s="111"/>
      <c r="F4" s="467" t="s">
        <v>264</v>
      </c>
      <c r="G4" s="467"/>
      <c r="H4" s="467"/>
      <c r="I4" s="467"/>
      <c r="J4" s="467"/>
      <c r="K4" s="467"/>
      <c r="L4" s="467"/>
    </row>
    <row r="5" spans="2:12" s="52" customFormat="1" ht="28.5" customHeight="1">
      <c r="B5" s="112"/>
      <c r="C5" s="69"/>
      <c r="D5" s="468" t="s">
        <v>128</v>
      </c>
      <c r="E5" s="468"/>
      <c r="F5" s="468"/>
      <c r="G5" s="449"/>
      <c r="H5" s="449"/>
      <c r="I5" s="449"/>
      <c r="J5" s="469" t="s">
        <v>91</v>
      </c>
      <c r="K5" s="469"/>
      <c r="L5" s="69"/>
    </row>
    <row r="6" spans="2:12" s="52" customFormat="1" ht="14.25" customHeight="1">
      <c r="B6" s="112"/>
      <c r="C6" s="69"/>
      <c r="D6" s="69"/>
      <c r="E6" s="69"/>
      <c r="F6" s="69" t="s">
        <v>49</v>
      </c>
      <c r="G6" s="69"/>
      <c r="H6" s="69"/>
      <c r="I6" s="69"/>
      <c r="J6" s="69"/>
      <c r="K6" s="69"/>
      <c r="L6" s="69"/>
    </row>
    <row r="7" spans="2:12" s="52" customFormat="1" ht="14.25" customHeight="1">
      <c r="B7" s="112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11" s="52" customFormat="1" ht="66.75" customHeight="1">
      <c r="B8" s="470" t="s">
        <v>423</v>
      </c>
      <c r="C8" s="470"/>
      <c r="D8" s="470"/>
      <c r="E8" s="470"/>
      <c r="F8" s="470"/>
      <c r="G8" s="470"/>
      <c r="H8" s="470"/>
      <c r="I8" s="470"/>
      <c r="J8" s="470"/>
      <c r="K8" s="470"/>
    </row>
    <row r="9" spans="2:11" s="52" customFormat="1" ht="12" customHeight="1">
      <c r="B9" s="113"/>
      <c r="C9" s="470"/>
      <c r="D9" s="470"/>
      <c r="E9" s="470"/>
      <c r="F9" s="470"/>
      <c r="G9" s="470"/>
      <c r="H9" s="470"/>
      <c r="I9" s="470"/>
      <c r="J9" s="470"/>
      <c r="K9" s="470"/>
    </row>
    <row r="10" spans="2:11" s="62" customFormat="1" ht="30.75" customHeight="1">
      <c r="B10" s="471" t="s">
        <v>59</v>
      </c>
      <c r="C10" s="472" t="s">
        <v>60</v>
      </c>
      <c r="D10" s="472"/>
      <c r="E10" s="472"/>
      <c r="F10" s="473" t="s">
        <v>62</v>
      </c>
      <c r="G10" s="473"/>
      <c r="H10" s="473"/>
      <c r="I10" s="473"/>
      <c r="J10" s="472" t="s">
        <v>218</v>
      </c>
      <c r="K10" s="473" t="s">
        <v>71</v>
      </c>
    </row>
    <row r="11" spans="2:11" s="62" customFormat="1" ht="24.75" customHeight="1">
      <c r="B11" s="471"/>
      <c r="C11" s="472" t="s">
        <v>61</v>
      </c>
      <c r="D11" s="472"/>
      <c r="E11" s="472"/>
      <c r="F11" s="89">
        <v>1</v>
      </c>
      <c r="G11" s="89">
        <v>2</v>
      </c>
      <c r="H11" s="89">
        <v>3</v>
      </c>
      <c r="I11" s="89">
        <v>4</v>
      </c>
      <c r="J11" s="472"/>
      <c r="K11" s="473"/>
    </row>
    <row r="12" spans="2:11" s="62" customFormat="1" ht="24.75" customHeight="1">
      <c r="B12" s="471"/>
      <c r="C12" s="472" t="s">
        <v>64</v>
      </c>
      <c r="D12" s="472"/>
      <c r="E12" s="472"/>
      <c r="F12" s="88"/>
      <c r="G12" s="88">
        <v>11</v>
      </c>
      <c r="H12" s="88">
        <v>14</v>
      </c>
      <c r="I12" s="88">
        <v>20</v>
      </c>
      <c r="J12" s="89">
        <f>SUM(F12:I12)</f>
        <v>45</v>
      </c>
      <c r="K12" s="473"/>
    </row>
    <row r="13" spans="2:11" s="52" customFormat="1" ht="15.75">
      <c r="B13" s="472" t="s">
        <v>173</v>
      </c>
      <c r="C13" s="472"/>
      <c r="D13" s="472"/>
      <c r="E13" s="472"/>
      <c r="F13" s="472"/>
      <c r="G13" s="472"/>
      <c r="H13" s="472"/>
      <c r="I13" s="472"/>
      <c r="J13" s="472"/>
      <c r="K13" s="88"/>
    </row>
    <row r="14" spans="2:11" s="52" customFormat="1" ht="21" customHeight="1">
      <c r="B14" s="474" t="s">
        <v>337</v>
      </c>
      <c r="C14" s="476" t="s">
        <v>33</v>
      </c>
      <c r="D14" s="477"/>
      <c r="E14" s="478"/>
      <c r="F14" s="88"/>
      <c r="G14" s="88">
        <v>4</v>
      </c>
      <c r="H14" s="88">
        <v>4</v>
      </c>
      <c r="I14" s="88">
        <v>4</v>
      </c>
      <c r="J14" s="89">
        <f aca="true" t="shared" si="0" ref="J14:J24">SUM(F14:I14)</f>
        <v>12</v>
      </c>
      <c r="K14" s="88">
        <f aca="true" t="shared" si="1" ref="K14:K25">J14</f>
        <v>12</v>
      </c>
    </row>
    <row r="15" spans="2:11" s="52" customFormat="1" ht="24.75" customHeight="1">
      <c r="B15" s="532"/>
      <c r="C15" s="476" t="s">
        <v>34</v>
      </c>
      <c r="D15" s="477"/>
      <c r="E15" s="478"/>
      <c r="F15" s="88"/>
      <c r="G15" s="88">
        <v>4</v>
      </c>
      <c r="H15" s="88">
        <v>4</v>
      </c>
      <c r="I15" s="88">
        <v>3</v>
      </c>
      <c r="J15" s="89">
        <f t="shared" si="0"/>
        <v>11</v>
      </c>
      <c r="K15" s="88">
        <f t="shared" si="1"/>
        <v>11</v>
      </c>
    </row>
    <row r="16" spans="2:11" s="52" customFormat="1" ht="34.5" customHeight="1">
      <c r="B16" s="485"/>
      <c r="C16" s="479" t="s">
        <v>161</v>
      </c>
      <c r="D16" s="480"/>
      <c r="E16" s="481"/>
      <c r="F16" s="88"/>
      <c r="G16" s="88">
        <v>2</v>
      </c>
      <c r="H16" s="88">
        <v>2</v>
      </c>
      <c r="I16" s="88">
        <v>2</v>
      </c>
      <c r="J16" s="89">
        <f t="shared" si="0"/>
        <v>6</v>
      </c>
      <c r="K16" s="88">
        <f t="shared" si="1"/>
        <v>6</v>
      </c>
    </row>
    <row r="17" spans="2:11" s="52" customFormat="1" ht="31.5" customHeight="1">
      <c r="B17" s="90" t="s">
        <v>65</v>
      </c>
      <c r="C17" s="476" t="s">
        <v>66</v>
      </c>
      <c r="D17" s="477"/>
      <c r="E17" s="478"/>
      <c r="F17" s="88"/>
      <c r="G17" s="88">
        <v>4</v>
      </c>
      <c r="H17" s="88">
        <v>4</v>
      </c>
      <c r="I17" s="88">
        <v>4</v>
      </c>
      <c r="J17" s="89">
        <f t="shared" si="0"/>
        <v>12</v>
      </c>
      <c r="K17" s="88">
        <f t="shared" si="1"/>
        <v>12</v>
      </c>
    </row>
    <row r="18" spans="2:11" s="52" customFormat="1" ht="35.25" customHeight="1">
      <c r="B18" s="90" t="s">
        <v>300</v>
      </c>
      <c r="C18" s="476" t="s">
        <v>93</v>
      </c>
      <c r="D18" s="477"/>
      <c r="E18" s="478"/>
      <c r="F18" s="88"/>
      <c r="G18" s="88">
        <v>2</v>
      </c>
      <c r="H18" s="88">
        <v>2</v>
      </c>
      <c r="I18" s="88">
        <v>2</v>
      </c>
      <c r="J18" s="89">
        <f t="shared" si="0"/>
        <v>6</v>
      </c>
      <c r="K18" s="88">
        <f t="shared" si="1"/>
        <v>6</v>
      </c>
    </row>
    <row r="19" spans="2:11" s="52" customFormat="1" ht="48" customHeight="1">
      <c r="B19" s="95" t="s">
        <v>175</v>
      </c>
      <c r="C19" s="482" t="s">
        <v>174</v>
      </c>
      <c r="D19" s="483"/>
      <c r="E19" s="484"/>
      <c r="F19" s="88"/>
      <c r="G19" s="88"/>
      <c r="H19" s="88"/>
      <c r="I19" s="88">
        <v>1</v>
      </c>
      <c r="J19" s="89">
        <f t="shared" si="0"/>
        <v>1</v>
      </c>
      <c r="K19" s="88">
        <f t="shared" si="1"/>
        <v>1</v>
      </c>
    </row>
    <row r="20" spans="2:11" s="52" customFormat="1" ht="15.75">
      <c r="B20" s="474" t="s">
        <v>169</v>
      </c>
      <c r="C20" s="476" t="s">
        <v>106</v>
      </c>
      <c r="D20" s="477"/>
      <c r="E20" s="478"/>
      <c r="F20" s="88"/>
      <c r="G20" s="88">
        <v>1</v>
      </c>
      <c r="H20" s="88">
        <v>1</v>
      </c>
      <c r="I20" s="88">
        <v>1</v>
      </c>
      <c r="J20" s="89">
        <f t="shared" si="0"/>
        <v>3</v>
      </c>
      <c r="K20" s="88">
        <f t="shared" si="1"/>
        <v>3</v>
      </c>
    </row>
    <row r="21" spans="2:11" s="52" customFormat="1" ht="15.75">
      <c r="B21" s="485"/>
      <c r="C21" s="476" t="s">
        <v>101</v>
      </c>
      <c r="D21" s="477"/>
      <c r="E21" s="478"/>
      <c r="F21" s="88"/>
      <c r="G21" s="88">
        <v>1</v>
      </c>
      <c r="H21" s="88">
        <v>1</v>
      </c>
      <c r="I21" s="88">
        <v>1</v>
      </c>
      <c r="J21" s="89">
        <f t="shared" si="0"/>
        <v>3</v>
      </c>
      <c r="K21" s="88">
        <f t="shared" si="1"/>
        <v>3</v>
      </c>
    </row>
    <row r="22" spans="2:11" s="52" customFormat="1" ht="15.75">
      <c r="B22" s="123" t="s">
        <v>100</v>
      </c>
      <c r="C22" s="476" t="s">
        <v>100</v>
      </c>
      <c r="D22" s="477"/>
      <c r="E22" s="478"/>
      <c r="F22" s="88"/>
      <c r="G22" s="88">
        <v>1</v>
      </c>
      <c r="H22" s="88">
        <v>1</v>
      </c>
      <c r="I22" s="88">
        <v>1</v>
      </c>
      <c r="J22" s="89">
        <f t="shared" si="0"/>
        <v>3</v>
      </c>
      <c r="K22" s="88">
        <f t="shared" si="1"/>
        <v>3</v>
      </c>
    </row>
    <row r="23" spans="2:11" s="52" customFormat="1" ht="17.25" customHeight="1">
      <c r="B23" s="90" t="s">
        <v>102</v>
      </c>
      <c r="C23" s="476" t="s">
        <v>171</v>
      </c>
      <c r="D23" s="477"/>
      <c r="E23" s="478"/>
      <c r="F23" s="88"/>
      <c r="G23" s="88">
        <v>3</v>
      </c>
      <c r="H23" s="88">
        <v>3</v>
      </c>
      <c r="I23" s="88">
        <v>3</v>
      </c>
      <c r="J23" s="89">
        <f t="shared" si="0"/>
        <v>9</v>
      </c>
      <c r="K23" s="88">
        <f t="shared" si="1"/>
        <v>9</v>
      </c>
    </row>
    <row r="24" spans="2:11" s="52" customFormat="1" ht="23.25" customHeight="1">
      <c r="B24" s="491" t="s">
        <v>13</v>
      </c>
      <c r="C24" s="492"/>
      <c r="D24" s="492"/>
      <c r="E24" s="493"/>
      <c r="F24" s="81"/>
      <c r="G24" s="81">
        <f>SUM(G14:G23)</f>
        <v>22</v>
      </c>
      <c r="H24" s="81">
        <f>SUM(H14:H23)</f>
        <v>22</v>
      </c>
      <c r="I24" s="81">
        <f>SUM(I14:I23)</f>
        <v>22</v>
      </c>
      <c r="J24" s="81">
        <f t="shared" si="0"/>
        <v>66</v>
      </c>
      <c r="K24" s="81">
        <f t="shared" si="1"/>
        <v>66</v>
      </c>
    </row>
    <row r="25" spans="2:11" s="52" customFormat="1" ht="30" customHeight="1">
      <c r="B25" s="494" t="s">
        <v>172</v>
      </c>
      <c r="C25" s="495"/>
      <c r="D25" s="495"/>
      <c r="E25" s="496"/>
      <c r="F25" s="84"/>
      <c r="G25" s="84">
        <v>1</v>
      </c>
      <c r="H25" s="84">
        <v>1</v>
      </c>
      <c r="I25" s="84">
        <v>1</v>
      </c>
      <c r="J25" s="81">
        <f>SUM(F25:I25)</f>
        <v>3</v>
      </c>
      <c r="K25" s="84">
        <f t="shared" si="1"/>
        <v>3</v>
      </c>
    </row>
    <row r="26" spans="2:11" s="52" customFormat="1" ht="18.75" customHeight="1">
      <c r="B26" s="532"/>
      <c r="C26" s="479" t="s">
        <v>241</v>
      </c>
      <c r="D26" s="480"/>
      <c r="E26" s="481"/>
      <c r="F26" s="88"/>
      <c r="G26" s="88"/>
      <c r="H26" s="88"/>
      <c r="I26" s="88">
        <v>1</v>
      </c>
      <c r="J26" s="89">
        <f>SUM(F26:I26)</f>
        <v>1</v>
      </c>
      <c r="K26" s="88">
        <f>J26</f>
        <v>1</v>
      </c>
    </row>
    <row r="27" spans="2:11" s="52" customFormat="1" ht="33" customHeight="1">
      <c r="B27" s="485"/>
      <c r="C27" s="479" t="s">
        <v>251</v>
      </c>
      <c r="D27" s="480"/>
      <c r="E27" s="481"/>
      <c r="F27" s="88"/>
      <c r="G27" s="88">
        <v>1</v>
      </c>
      <c r="H27" s="88">
        <v>1</v>
      </c>
      <c r="I27" s="88"/>
      <c r="J27" s="89">
        <f>SUM(F27:I27)</f>
        <v>2</v>
      </c>
      <c r="K27" s="88">
        <f>J27</f>
        <v>2</v>
      </c>
    </row>
    <row r="28" spans="2:11" s="52" customFormat="1" ht="27" customHeight="1">
      <c r="B28" s="497" t="s">
        <v>68</v>
      </c>
      <c r="C28" s="498"/>
      <c r="D28" s="498"/>
      <c r="E28" s="499"/>
      <c r="F28" s="81"/>
      <c r="G28" s="81">
        <f>G24+G25</f>
        <v>23</v>
      </c>
      <c r="H28" s="190">
        <f>H24+H25</f>
        <v>23</v>
      </c>
      <c r="I28" s="190">
        <f>I24+I25</f>
        <v>23</v>
      </c>
      <c r="J28" s="81">
        <f>SUM(F28:I28)</f>
        <v>69</v>
      </c>
      <c r="K28" s="81">
        <f>K24+K25</f>
        <v>69</v>
      </c>
    </row>
    <row r="29" spans="2:11" s="52" customFormat="1" ht="15.75">
      <c r="B29" s="486" t="s">
        <v>69</v>
      </c>
      <c r="C29" s="486"/>
      <c r="D29" s="486"/>
      <c r="E29" s="486"/>
      <c r="F29" s="486"/>
      <c r="G29" s="486"/>
      <c r="H29" s="486"/>
      <c r="I29" s="486"/>
      <c r="J29" s="486"/>
      <c r="K29" s="88"/>
    </row>
    <row r="30" spans="2:11" s="52" customFormat="1" ht="15.75">
      <c r="B30" s="101"/>
      <c r="C30" s="479"/>
      <c r="D30" s="480"/>
      <c r="E30" s="481"/>
      <c r="F30" s="88"/>
      <c r="G30" s="88"/>
      <c r="H30" s="88"/>
      <c r="I30" s="88"/>
      <c r="J30" s="89">
        <f>SUM(F30:I30)</f>
        <v>0</v>
      </c>
      <c r="K30" s="88">
        <f>J30</f>
        <v>0</v>
      </c>
    </row>
    <row r="31" spans="2:11" s="52" customFormat="1" ht="15.75">
      <c r="B31" s="487" t="s">
        <v>13</v>
      </c>
      <c r="C31" s="488"/>
      <c r="D31" s="488"/>
      <c r="E31" s="489"/>
      <c r="F31" s="89"/>
      <c r="G31" s="89"/>
      <c r="H31" s="89"/>
      <c r="I31" s="89"/>
      <c r="J31" s="89"/>
      <c r="K31" s="88"/>
    </row>
    <row r="32" spans="2:11" s="118" customFormat="1" ht="27" customHeight="1">
      <c r="B32" s="490" t="s">
        <v>70</v>
      </c>
      <c r="C32" s="490"/>
      <c r="D32" s="490"/>
      <c r="E32" s="490"/>
      <c r="F32" s="81">
        <f>F28</f>
        <v>0</v>
      </c>
      <c r="G32" s="81">
        <f>G28</f>
        <v>23</v>
      </c>
      <c r="H32" s="81">
        <f>H28</f>
        <v>23</v>
      </c>
      <c r="I32" s="81">
        <f>I28</f>
        <v>23</v>
      </c>
      <c r="J32" s="81">
        <f>J28</f>
        <v>69</v>
      </c>
      <c r="K32" s="81">
        <f>J32</f>
        <v>69</v>
      </c>
    </row>
    <row r="33" spans="6:11" s="52" customFormat="1" ht="24.75" customHeight="1">
      <c r="F33" s="62"/>
      <c r="G33" s="62"/>
      <c r="H33" s="62"/>
      <c r="I33" s="62"/>
      <c r="J33" s="119"/>
      <c r="K33" s="188"/>
    </row>
    <row r="34" spans="6:11" s="52" customFormat="1" ht="12.75">
      <c r="F34" s="62"/>
      <c r="G34" s="62"/>
      <c r="H34" s="62"/>
      <c r="I34" s="62"/>
      <c r="J34" s="119"/>
      <c r="K34" s="62"/>
    </row>
  </sheetData>
  <sheetProtection/>
  <mergeCells count="39">
    <mergeCell ref="C30:E30"/>
    <mergeCell ref="B31:E31"/>
    <mergeCell ref="C16:E16"/>
    <mergeCell ref="C17:E17"/>
    <mergeCell ref="C18:E18"/>
    <mergeCell ref="C19:E19"/>
    <mergeCell ref="B20:B21"/>
    <mergeCell ref="C20:E20"/>
    <mergeCell ref="C21:E21"/>
    <mergeCell ref="B14:B16"/>
    <mergeCell ref="B32:E32"/>
    <mergeCell ref="B26:B27"/>
    <mergeCell ref="C22:E22"/>
    <mergeCell ref="C23:E23"/>
    <mergeCell ref="B24:E24"/>
    <mergeCell ref="B25:E25"/>
    <mergeCell ref="C26:E26"/>
    <mergeCell ref="C27:E27"/>
    <mergeCell ref="B28:E28"/>
    <mergeCell ref="B29:J29"/>
    <mergeCell ref="B13:J13"/>
    <mergeCell ref="C14:E14"/>
    <mergeCell ref="C15:E15"/>
    <mergeCell ref="C9:K9"/>
    <mergeCell ref="B8:K8"/>
    <mergeCell ref="B10:B12"/>
    <mergeCell ref="C10:E10"/>
    <mergeCell ref="F10:I10"/>
    <mergeCell ref="J10:J11"/>
    <mergeCell ref="K10:K12"/>
    <mergeCell ref="C11:E11"/>
    <mergeCell ref="C12:E12"/>
    <mergeCell ref="J1:K1"/>
    <mergeCell ref="B2:K2"/>
    <mergeCell ref="B3:L3"/>
    <mergeCell ref="F4:L4"/>
    <mergeCell ref="D5:F5"/>
    <mergeCell ref="G5:I5"/>
    <mergeCell ref="J5:K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zoomScalePageLayoutView="0" workbookViewId="0" topLeftCell="A1">
      <selection activeCell="L8" sqref="L8"/>
    </sheetView>
  </sheetViews>
  <sheetFormatPr defaultColWidth="9.00390625" defaultRowHeight="12.75"/>
  <cols>
    <col min="1" max="1" width="24.00390625" style="1" customWidth="1"/>
    <col min="2" max="2" width="6.00390625" style="1" customWidth="1"/>
    <col min="3" max="3" width="4.75390625" style="1" customWidth="1"/>
    <col min="4" max="4" width="9.125" style="1" customWidth="1"/>
    <col min="5" max="5" width="26.125" style="162" customWidth="1"/>
    <col min="6" max="6" width="5.75390625" style="262" customWidth="1"/>
    <col min="7" max="7" width="6.00390625" style="262" customWidth="1"/>
    <col min="8" max="8" width="6.25390625" style="262" customWidth="1"/>
    <col min="9" max="9" width="6.375" style="262" customWidth="1"/>
    <col min="10" max="10" width="9.875" style="262" customWidth="1"/>
    <col min="11" max="16384" width="9.125" style="1" customWidth="1"/>
  </cols>
  <sheetData>
    <row r="1" spans="1:10" ht="62.25" customHeight="1">
      <c r="A1" s="506" t="s">
        <v>452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26.25" customHeight="1">
      <c r="A2" s="507" t="s">
        <v>528</v>
      </c>
      <c r="B2" s="537"/>
      <c r="C2" s="537"/>
      <c r="D2" s="537"/>
      <c r="E2" s="537"/>
      <c r="F2" s="537"/>
      <c r="G2" s="537"/>
      <c r="H2" s="537"/>
      <c r="I2" s="537"/>
      <c r="J2" s="537"/>
    </row>
    <row r="3" spans="1:10" ht="15" customHeight="1">
      <c r="A3" s="460"/>
      <c r="B3" s="460"/>
      <c r="C3" s="460"/>
      <c r="D3" s="460"/>
      <c r="E3" s="460"/>
      <c r="F3" s="460"/>
      <c r="G3" s="460"/>
      <c r="H3" s="460"/>
      <c r="I3" s="460"/>
      <c r="J3" s="460"/>
    </row>
    <row r="4" spans="1:10" ht="63.75" customHeight="1">
      <c r="A4" s="513" t="s">
        <v>541</v>
      </c>
      <c r="B4" s="513"/>
      <c r="C4" s="513"/>
      <c r="D4" s="513"/>
      <c r="E4" s="513"/>
      <c r="F4" s="513"/>
      <c r="G4" s="513"/>
      <c r="H4" s="513"/>
      <c r="I4" s="513"/>
      <c r="J4" s="513"/>
    </row>
    <row r="5" spans="1:10" ht="9" customHeight="1">
      <c r="A5" s="57"/>
      <c r="B5" s="61"/>
      <c r="C5" s="61"/>
      <c r="D5" s="61"/>
      <c r="E5" s="87"/>
      <c r="F5" s="85"/>
      <c r="G5" s="85"/>
      <c r="H5" s="85"/>
      <c r="I5" s="85"/>
      <c r="J5" s="85"/>
    </row>
    <row r="6" spans="1:10" ht="45.75" customHeight="1">
      <c r="A6" s="514" t="s">
        <v>59</v>
      </c>
      <c r="B6" s="517" t="s">
        <v>178</v>
      </c>
      <c r="C6" s="518"/>
      <c r="D6" s="519"/>
      <c r="E6" s="526" t="s">
        <v>179</v>
      </c>
      <c r="F6" s="529" t="s">
        <v>246</v>
      </c>
      <c r="G6" s="530"/>
      <c r="H6" s="530"/>
      <c r="I6" s="531"/>
      <c r="J6" s="526" t="s">
        <v>71</v>
      </c>
    </row>
    <row r="7" spans="1:10" ht="18" customHeight="1">
      <c r="A7" s="515"/>
      <c r="B7" s="520"/>
      <c r="C7" s="521"/>
      <c r="D7" s="522"/>
      <c r="E7" s="540"/>
      <c r="F7" s="89">
        <v>1</v>
      </c>
      <c r="G7" s="89">
        <v>2</v>
      </c>
      <c r="H7" s="89">
        <v>3</v>
      </c>
      <c r="I7" s="89">
        <v>4</v>
      </c>
      <c r="J7" s="533"/>
    </row>
    <row r="8" spans="1:10" ht="18.75" customHeight="1">
      <c r="A8" s="516"/>
      <c r="B8" s="523"/>
      <c r="C8" s="524"/>
      <c r="D8" s="525"/>
      <c r="E8" s="541"/>
      <c r="F8" s="88"/>
      <c r="G8" s="88">
        <v>11</v>
      </c>
      <c r="H8" s="88">
        <v>14</v>
      </c>
      <c r="I8" s="88">
        <v>19</v>
      </c>
      <c r="J8" s="534"/>
    </row>
    <row r="9" spans="1:10" ht="38.25" customHeight="1">
      <c r="A9" s="148" t="s">
        <v>183</v>
      </c>
      <c r="B9" s="479" t="s">
        <v>325</v>
      </c>
      <c r="C9" s="480"/>
      <c r="D9" s="481"/>
      <c r="E9" s="128" t="s">
        <v>326</v>
      </c>
      <c r="F9" s="88"/>
      <c r="G9" s="88"/>
      <c r="H9" s="88"/>
      <c r="I9" s="88">
        <v>1</v>
      </c>
      <c r="J9" s="89">
        <f aca="true" t="shared" si="0" ref="J9:J17">SUM(F9:I9)</f>
        <v>1</v>
      </c>
    </row>
    <row r="10" spans="1:10" ht="31.5" customHeight="1">
      <c r="A10" s="148" t="s">
        <v>177</v>
      </c>
      <c r="B10" s="479" t="s">
        <v>316</v>
      </c>
      <c r="C10" s="480"/>
      <c r="D10" s="481"/>
      <c r="E10" s="128" t="s">
        <v>414</v>
      </c>
      <c r="F10" s="88"/>
      <c r="G10" s="88"/>
      <c r="H10" s="88">
        <v>1</v>
      </c>
      <c r="I10" s="88"/>
      <c r="J10" s="89">
        <f t="shared" si="0"/>
        <v>1</v>
      </c>
    </row>
    <row r="11" spans="1:10" ht="36" customHeight="1">
      <c r="A11" s="535" t="s">
        <v>180</v>
      </c>
      <c r="B11" s="479" t="s">
        <v>314</v>
      </c>
      <c r="C11" s="480"/>
      <c r="D11" s="481"/>
      <c r="E11" s="128" t="s">
        <v>530</v>
      </c>
      <c r="F11" s="88"/>
      <c r="G11" s="88">
        <v>1</v>
      </c>
      <c r="H11" s="88"/>
      <c r="I11" s="88"/>
      <c r="J11" s="89">
        <f t="shared" si="0"/>
        <v>1</v>
      </c>
    </row>
    <row r="12" spans="1:10" ht="31.5" customHeight="1">
      <c r="A12" s="536"/>
      <c r="B12" s="479" t="s">
        <v>410</v>
      </c>
      <c r="C12" s="480"/>
      <c r="D12" s="481"/>
      <c r="E12" s="128" t="s">
        <v>531</v>
      </c>
      <c r="F12" s="88"/>
      <c r="G12" s="88"/>
      <c r="H12" s="88"/>
      <c r="I12" s="88">
        <v>1</v>
      </c>
      <c r="J12" s="89">
        <f t="shared" si="0"/>
        <v>1</v>
      </c>
    </row>
    <row r="13" spans="1:10" ht="23.25" customHeight="1">
      <c r="A13" s="535" t="s">
        <v>176</v>
      </c>
      <c r="B13" s="476" t="s">
        <v>185</v>
      </c>
      <c r="C13" s="477"/>
      <c r="D13" s="478"/>
      <c r="E13" s="128" t="s">
        <v>413</v>
      </c>
      <c r="F13" s="88"/>
      <c r="G13" s="88"/>
      <c r="H13" s="88">
        <v>1</v>
      </c>
      <c r="I13" s="88">
        <v>0.5</v>
      </c>
      <c r="J13" s="89">
        <f t="shared" si="0"/>
        <v>1.5</v>
      </c>
    </row>
    <row r="14" spans="1:10" ht="32.25" customHeight="1">
      <c r="A14" s="539"/>
      <c r="B14" s="479" t="s">
        <v>244</v>
      </c>
      <c r="C14" s="480"/>
      <c r="D14" s="481"/>
      <c r="E14" s="128" t="s">
        <v>243</v>
      </c>
      <c r="F14" s="88"/>
      <c r="G14" s="88"/>
      <c r="H14" s="88">
        <v>1</v>
      </c>
      <c r="I14" s="88">
        <v>1</v>
      </c>
      <c r="J14" s="89">
        <f t="shared" si="0"/>
        <v>2</v>
      </c>
    </row>
    <row r="15" spans="1:10" ht="32.25" customHeight="1">
      <c r="A15" s="536"/>
      <c r="B15" s="479" t="s">
        <v>151</v>
      </c>
      <c r="C15" s="480"/>
      <c r="D15" s="481"/>
      <c r="E15" s="128" t="s">
        <v>150</v>
      </c>
      <c r="F15" s="88"/>
      <c r="G15" s="88">
        <v>0.5</v>
      </c>
      <c r="H15" s="88">
        <v>0.5</v>
      </c>
      <c r="I15" s="88"/>
      <c r="J15" s="89">
        <f t="shared" si="0"/>
        <v>1</v>
      </c>
    </row>
    <row r="16" spans="1:10" ht="31.5" customHeight="1">
      <c r="A16" s="538" t="s">
        <v>181</v>
      </c>
      <c r="B16" s="479" t="s">
        <v>182</v>
      </c>
      <c r="C16" s="480"/>
      <c r="D16" s="481"/>
      <c r="E16" s="128" t="s">
        <v>159</v>
      </c>
      <c r="F16" s="88"/>
      <c r="G16" s="88">
        <v>1</v>
      </c>
      <c r="H16" s="88"/>
      <c r="I16" s="88"/>
      <c r="J16" s="89">
        <f t="shared" si="0"/>
        <v>1</v>
      </c>
    </row>
    <row r="17" spans="1:10" ht="53.25" customHeight="1">
      <c r="A17" s="538"/>
      <c r="B17" s="479" t="s">
        <v>412</v>
      </c>
      <c r="C17" s="480"/>
      <c r="D17" s="481"/>
      <c r="E17" s="128" t="s">
        <v>529</v>
      </c>
      <c r="F17" s="88"/>
      <c r="G17" s="88">
        <v>1</v>
      </c>
      <c r="H17" s="88">
        <v>1</v>
      </c>
      <c r="I17" s="88">
        <v>1</v>
      </c>
      <c r="J17" s="89">
        <f t="shared" si="0"/>
        <v>3</v>
      </c>
    </row>
    <row r="18" spans="1:14" ht="42.75" customHeight="1">
      <c r="A18" s="491" t="s">
        <v>24</v>
      </c>
      <c r="B18" s="492"/>
      <c r="C18" s="492"/>
      <c r="D18" s="493"/>
      <c r="E18" s="121"/>
      <c r="F18" s="245">
        <f>SUM(F9:F17)</f>
        <v>0</v>
      </c>
      <c r="G18" s="245">
        <f>SUM(G9:G17)</f>
        <v>3.5</v>
      </c>
      <c r="H18" s="245">
        <f>SUM(H9:H17)</f>
        <v>4.5</v>
      </c>
      <c r="I18" s="245">
        <f>SUM(I9:I17)</f>
        <v>4.5</v>
      </c>
      <c r="J18" s="245">
        <f>SUM(J9:J17)</f>
        <v>12.5</v>
      </c>
      <c r="N18" s="261"/>
    </row>
    <row r="19" spans="1:10" ht="28.5" customHeight="1">
      <c r="A19" s="262"/>
      <c r="B19" s="262"/>
      <c r="C19" s="262"/>
      <c r="D19" s="262"/>
      <c r="E19" s="262"/>
      <c r="F19" s="263">
        <v>2</v>
      </c>
      <c r="G19" s="263">
        <v>3</v>
      </c>
      <c r="H19" s="263">
        <v>3.5</v>
      </c>
      <c r="I19" s="263">
        <v>4</v>
      </c>
      <c r="J19" s="263">
        <f>SUM(F19:I19)</f>
        <v>12.5</v>
      </c>
    </row>
  </sheetData>
  <sheetProtection/>
  <mergeCells count="22">
    <mergeCell ref="A1:J1"/>
    <mergeCell ref="A4:J4"/>
    <mergeCell ref="F6:I6"/>
    <mergeCell ref="A13:A15"/>
    <mergeCell ref="E6:E8"/>
    <mergeCell ref="B10:D10"/>
    <mergeCell ref="A6:A8"/>
    <mergeCell ref="A18:D18"/>
    <mergeCell ref="A16:A17"/>
    <mergeCell ref="B12:D12"/>
    <mergeCell ref="B17:D17"/>
    <mergeCell ref="B16:D16"/>
    <mergeCell ref="J6:J8"/>
    <mergeCell ref="B15:D15"/>
    <mergeCell ref="A11:A12"/>
    <mergeCell ref="A3:J3"/>
    <mergeCell ref="A2:J2"/>
    <mergeCell ref="B11:D11"/>
    <mergeCell ref="B6:D8"/>
    <mergeCell ref="B13:D13"/>
    <mergeCell ref="B14:D14"/>
    <mergeCell ref="B9:D9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2.25390625" style="126" customWidth="1"/>
    <col min="2" max="2" width="6.875" style="126" customWidth="1"/>
    <col min="3" max="3" width="18.25390625" style="126" customWidth="1"/>
    <col min="4" max="4" width="21.75390625" style="126" customWidth="1"/>
    <col min="5" max="5" width="6.00390625" style="126" customWidth="1"/>
    <col min="6" max="6" width="3.00390625" style="126" customWidth="1"/>
    <col min="7" max="8" width="5.25390625" style="126" customWidth="1"/>
    <col min="9" max="9" width="5.375" style="126" customWidth="1"/>
    <col min="10" max="10" width="5.875" style="126" customWidth="1"/>
    <col min="11" max="11" width="6.375" style="126" customWidth="1"/>
    <col min="12" max="12" width="7.75390625" style="127" customWidth="1"/>
    <col min="13" max="13" width="9.875" style="126" customWidth="1"/>
    <col min="14" max="16384" width="9.125" style="126" customWidth="1"/>
  </cols>
  <sheetData>
    <row r="1" spans="2:13" s="18" customFormat="1" ht="15.75">
      <c r="B1" s="77"/>
      <c r="C1" s="77"/>
      <c r="D1" s="77"/>
      <c r="E1" s="77"/>
      <c r="F1" s="77"/>
      <c r="G1" s="124"/>
      <c r="H1" s="124"/>
      <c r="I1" s="124"/>
      <c r="J1" s="124"/>
      <c r="K1" s="124"/>
      <c r="L1" s="562" t="s">
        <v>265</v>
      </c>
      <c r="M1" s="562"/>
    </row>
    <row r="2" spans="2:13" s="18" customFormat="1" ht="78.75" customHeight="1">
      <c r="B2" s="563" t="s">
        <v>550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2:13" s="18" customFormat="1" ht="17.25" customHeight="1">
      <c r="B3" s="180"/>
      <c r="C3" s="180"/>
      <c r="D3" s="111"/>
      <c r="E3" s="111"/>
      <c r="F3" s="111"/>
      <c r="G3" s="467" t="s">
        <v>264</v>
      </c>
      <c r="H3" s="467"/>
      <c r="I3" s="467"/>
      <c r="J3" s="467"/>
      <c r="K3" s="467"/>
      <c r="L3" s="467"/>
      <c r="M3" s="467"/>
    </row>
    <row r="4" spans="2:13" s="18" customFormat="1" ht="20.25" customHeight="1">
      <c r="B4" s="180"/>
      <c r="C4" s="180"/>
      <c r="D4" s="69"/>
      <c r="E4" s="468" t="s">
        <v>128</v>
      </c>
      <c r="F4" s="468"/>
      <c r="G4" s="468"/>
      <c r="H4" s="449"/>
      <c r="I4" s="449"/>
      <c r="J4" s="449"/>
      <c r="K4" s="469" t="s">
        <v>91</v>
      </c>
      <c r="L4" s="469"/>
      <c r="M4" s="69"/>
    </row>
    <row r="5" spans="2:13" s="18" customFormat="1" ht="14.25" customHeight="1">
      <c r="B5" s="180"/>
      <c r="C5" s="180"/>
      <c r="D5" s="69"/>
      <c r="E5" s="69"/>
      <c r="F5" s="69"/>
      <c r="G5" s="69" t="s">
        <v>49</v>
      </c>
      <c r="H5" s="69"/>
      <c r="I5" s="69"/>
      <c r="J5" s="69"/>
      <c r="K5" s="69"/>
      <c r="L5" s="69"/>
      <c r="M5" s="69"/>
    </row>
    <row r="6" spans="2:13" s="18" customFormat="1" ht="14.25" customHeight="1">
      <c r="B6" s="180"/>
      <c r="C6" s="180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2:13" s="62" customFormat="1" ht="21" customHeight="1">
      <c r="B7" s="564" t="s">
        <v>59</v>
      </c>
      <c r="C7" s="565"/>
      <c r="D7" s="472" t="s">
        <v>60</v>
      </c>
      <c r="E7" s="472"/>
      <c r="F7" s="472"/>
      <c r="G7" s="472" t="s">
        <v>62</v>
      </c>
      <c r="H7" s="472"/>
      <c r="I7" s="472"/>
      <c r="J7" s="472"/>
      <c r="K7" s="472"/>
      <c r="L7" s="570" t="s">
        <v>218</v>
      </c>
      <c r="M7" s="473" t="s">
        <v>71</v>
      </c>
    </row>
    <row r="8" spans="2:13" s="62" customFormat="1" ht="18" customHeight="1">
      <c r="B8" s="566"/>
      <c r="C8" s="567"/>
      <c r="D8" s="472" t="s">
        <v>61</v>
      </c>
      <c r="E8" s="472"/>
      <c r="F8" s="472"/>
      <c r="G8" s="89">
        <v>5</v>
      </c>
      <c r="H8" s="89">
        <v>6</v>
      </c>
      <c r="I8" s="89">
        <v>7</v>
      </c>
      <c r="J8" s="89">
        <v>8</v>
      </c>
      <c r="K8" s="89">
        <v>9</v>
      </c>
      <c r="L8" s="571"/>
      <c r="M8" s="473"/>
    </row>
    <row r="9" spans="2:13" s="62" customFormat="1" ht="18.75" customHeight="1">
      <c r="B9" s="568"/>
      <c r="C9" s="569"/>
      <c r="D9" s="472" t="s">
        <v>64</v>
      </c>
      <c r="E9" s="472"/>
      <c r="F9" s="472"/>
      <c r="G9" s="88">
        <v>15</v>
      </c>
      <c r="H9" s="88"/>
      <c r="I9" s="88"/>
      <c r="J9" s="88"/>
      <c r="K9" s="88"/>
      <c r="L9" s="89">
        <f>SUM(G9:K9)</f>
        <v>15</v>
      </c>
      <c r="M9" s="473"/>
    </row>
    <row r="10" spans="2:13" s="18" customFormat="1" ht="15.75">
      <c r="B10" s="472" t="s">
        <v>173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88"/>
    </row>
    <row r="11" spans="2:13" s="18" customFormat="1" ht="16.5" customHeight="1">
      <c r="B11" s="543" t="s">
        <v>234</v>
      </c>
      <c r="C11" s="544"/>
      <c r="D11" s="476" t="s">
        <v>33</v>
      </c>
      <c r="E11" s="477"/>
      <c r="F11" s="478"/>
      <c r="G11" s="88">
        <v>5</v>
      </c>
      <c r="H11" s="88">
        <v>6</v>
      </c>
      <c r="I11" s="88">
        <v>4</v>
      </c>
      <c r="J11" s="88">
        <v>3</v>
      </c>
      <c r="K11" s="88">
        <v>3</v>
      </c>
      <c r="L11" s="89">
        <f>SUM(G11:K11)</f>
        <v>21</v>
      </c>
      <c r="M11" s="88">
        <f>G11</f>
        <v>5</v>
      </c>
    </row>
    <row r="12" spans="2:13" s="18" customFormat="1" ht="15.75">
      <c r="B12" s="544"/>
      <c r="C12" s="544"/>
      <c r="D12" s="476" t="s">
        <v>92</v>
      </c>
      <c r="E12" s="477"/>
      <c r="F12" s="478"/>
      <c r="G12" s="88">
        <v>3</v>
      </c>
      <c r="H12" s="88">
        <v>3</v>
      </c>
      <c r="I12" s="88">
        <v>2</v>
      </c>
      <c r="J12" s="88">
        <v>2</v>
      </c>
      <c r="K12" s="88">
        <v>3</v>
      </c>
      <c r="L12" s="89">
        <f aca="true" t="shared" si="0" ref="L12:L29">SUM(G12:K12)</f>
        <v>13</v>
      </c>
      <c r="M12" s="88">
        <f aca="true" t="shared" si="1" ref="M12:M28">G12</f>
        <v>3</v>
      </c>
    </row>
    <row r="13" spans="2:13" s="18" customFormat="1" ht="30" customHeight="1">
      <c r="B13" s="543" t="s">
        <v>408</v>
      </c>
      <c r="C13" s="544"/>
      <c r="D13" s="479" t="s">
        <v>161</v>
      </c>
      <c r="E13" s="480"/>
      <c r="F13" s="481"/>
      <c r="G13" s="88">
        <v>3</v>
      </c>
      <c r="H13" s="88">
        <v>3</v>
      </c>
      <c r="I13" s="88">
        <v>3</v>
      </c>
      <c r="J13" s="88">
        <v>3</v>
      </c>
      <c r="K13" s="88">
        <v>3</v>
      </c>
      <c r="L13" s="89">
        <f t="shared" si="0"/>
        <v>15</v>
      </c>
      <c r="M13" s="88">
        <f t="shared" si="1"/>
        <v>3</v>
      </c>
    </row>
    <row r="14" spans="2:13" s="18" customFormat="1" ht="15.75" customHeight="1">
      <c r="B14" s="553" t="s">
        <v>65</v>
      </c>
      <c r="C14" s="554"/>
      <c r="D14" s="476" t="s">
        <v>66</v>
      </c>
      <c r="E14" s="477"/>
      <c r="F14" s="478"/>
      <c r="G14" s="88">
        <v>5</v>
      </c>
      <c r="H14" s="88">
        <v>5</v>
      </c>
      <c r="I14" s="88"/>
      <c r="J14" s="88"/>
      <c r="K14" s="88"/>
      <c r="L14" s="89">
        <f t="shared" si="0"/>
        <v>10</v>
      </c>
      <c r="M14" s="88">
        <f t="shared" si="1"/>
        <v>5</v>
      </c>
    </row>
    <row r="15" spans="2:13" s="18" customFormat="1" ht="15.75" customHeight="1">
      <c r="B15" s="560"/>
      <c r="C15" s="561"/>
      <c r="D15" s="476" t="s">
        <v>446</v>
      </c>
      <c r="E15" s="477"/>
      <c r="F15" s="478"/>
      <c r="G15" s="88"/>
      <c r="H15" s="88"/>
      <c r="I15" s="88">
        <v>3</v>
      </c>
      <c r="J15" s="88">
        <v>3</v>
      </c>
      <c r="K15" s="88">
        <v>3</v>
      </c>
      <c r="L15" s="89">
        <f t="shared" si="0"/>
        <v>9</v>
      </c>
      <c r="M15" s="88"/>
    </row>
    <row r="16" spans="2:13" s="18" customFormat="1" ht="15.75" customHeight="1">
      <c r="B16" s="560"/>
      <c r="C16" s="561"/>
      <c r="D16" s="476" t="s">
        <v>447</v>
      </c>
      <c r="E16" s="477"/>
      <c r="F16" s="478"/>
      <c r="G16" s="88"/>
      <c r="H16" s="88"/>
      <c r="I16" s="88">
        <v>2</v>
      </c>
      <c r="J16" s="88">
        <v>2</v>
      </c>
      <c r="K16" s="88">
        <v>2</v>
      </c>
      <c r="L16" s="89">
        <f t="shared" si="0"/>
        <v>6</v>
      </c>
      <c r="M16" s="88"/>
    </row>
    <row r="17" spans="2:13" s="18" customFormat="1" ht="15.75" customHeight="1">
      <c r="B17" s="560"/>
      <c r="C17" s="561"/>
      <c r="D17" s="476" t="s">
        <v>448</v>
      </c>
      <c r="E17" s="477"/>
      <c r="F17" s="478"/>
      <c r="G17" s="88"/>
      <c r="H17" s="88"/>
      <c r="I17" s="88">
        <v>1</v>
      </c>
      <c r="J17" s="88">
        <v>1</v>
      </c>
      <c r="K17" s="88">
        <v>1</v>
      </c>
      <c r="L17" s="89">
        <f t="shared" si="0"/>
        <v>3</v>
      </c>
      <c r="M17" s="88"/>
    </row>
    <row r="18" spans="2:13" s="18" customFormat="1" ht="15.75" customHeight="1">
      <c r="B18" s="555"/>
      <c r="C18" s="556"/>
      <c r="D18" s="476" t="s">
        <v>67</v>
      </c>
      <c r="E18" s="477"/>
      <c r="F18" s="478"/>
      <c r="G18" s="88"/>
      <c r="H18" s="88"/>
      <c r="I18" s="88">
        <v>1</v>
      </c>
      <c r="J18" s="88">
        <v>1</v>
      </c>
      <c r="K18" s="88">
        <v>1</v>
      </c>
      <c r="L18" s="89">
        <f t="shared" si="0"/>
        <v>3</v>
      </c>
      <c r="M18" s="88"/>
    </row>
    <row r="19" spans="2:13" s="18" customFormat="1" ht="15.75" customHeight="1">
      <c r="B19" s="553" t="s">
        <v>166</v>
      </c>
      <c r="C19" s="554"/>
      <c r="D19" s="476" t="s">
        <v>98</v>
      </c>
      <c r="E19" s="477"/>
      <c r="F19" s="478"/>
      <c r="G19" s="88">
        <v>2</v>
      </c>
      <c r="H19" s="88">
        <v>2</v>
      </c>
      <c r="I19" s="88">
        <v>2</v>
      </c>
      <c r="J19" s="88">
        <v>2</v>
      </c>
      <c r="K19" s="88">
        <v>2</v>
      </c>
      <c r="L19" s="89">
        <f t="shared" si="0"/>
        <v>10</v>
      </c>
      <c r="M19" s="88">
        <f t="shared" si="1"/>
        <v>2</v>
      </c>
    </row>
    <row r="20" spans="2:13" s="18" customFormat="1" ht="15.75">
      <c r="B20" s="560"/>
      <c r="C20" s="561"/>
      <c r="D20" s="476" t="s">
        <v>167</v>
      </c>
      <c r="E20" s="477"/>
      <c r="F20" s="478"/>
      <c r="G20" s="88"/>
      <c r="H20" s="88">
        <v>1</v>
      </c>
      <c r="I20" s="88">
        <v>1</v>
      </c>
      <c r="J20" s="88">
        <v>1</v>
      </c>
      <c r="K20" s="88">
        <v>1</v>
      </c>
      <c r="L20" s="89">
        <f t="shared" si="0"/>
        <v>4</v>
      </c>
      <c r="M20" s="88"/>
    </row>
    <row r="21" spans="2:13" s="18" customFormat="1" ht="15.75">
      <c r="B21" s="555"/>
      <c r="C21" s="556"/>
      <c r="D21" s="476" t="s">
        <v>97</v>
      </c>
      <c r="E21" s="477"/>
      <c r="F21" s="478"/>
      <c r="G21" s="88">
        <v>1</v>
      </c>
      <c r="H21" s="88">
        <v>1</v>
      </c>
      <c r="I21" s="88">
        <v>2</v>
      </c>
      <c r="J21" s="88">
        <v>2</v>
      </c>
      <c r="K21" s="88">
        <v>2</v>
      </c>
      <c r="L21" s="89">
        <f t="shared" si="0"/>
        <v>8</v>
      </c>
      <c r="M21" s="88">
        <f t="shared" si="1"/>
        <v>1</v>
      </c>
    </row>
    <row r="22" spans="2:13" s="18" customFormat="1" ht="15" customHeight="1">
      <c r="B22" s="553" t="s">
        <v>165</v>
      </c>
      <c r="C22" s="554"/>
      <c r="D22" s="476" t="s">
        <v>94</v>
      </c>
      <c r="E22" s="477"/>
      <c r="F22" s="478"/>
      <c r="G22" s="88"/>
      <c r="H22" s="88"/>
      <c r="I22" s="88">
        <v>2</v>
      </c>
      <c r="J22" s="88">
        <v>2</v>
      </c>
      <c r="K22" s="88">
        <v>3</v>
      </c>
      <c r="L22" s="89">
        <f t="shared" si="0"/>
        <v>7</v>
      </c>
      <c r="M22" s="88"/>
    </row>
    <row r="23" spans="2:13" s="18" customFormat="1" ht="14.25" customHeight="1">
      <c r="B23" s="560"/>
      <c r="C23" s="561"/>
      <c r="D23" s="476" t="s">
        <v>95</v>
      </c>
      <c r="E23" s="477"/>
      <c r="F23" s="478"/>
      <c r="G23" s="88"/>
      <c r="H23" s="88"/>
      <c r="I23" s="88"/>
      <c r="J23" s="88">
        <v>2</v>
      </c>
      <c r="K23" s="88">
        <v>2</v>
      </c>
      <c r="L23" s="89">
        <f t="shared" si="0"/>
        <v>4</v>
      </c>
      <c r="M23" s="88"/>
    </row>
    <row r="24" spans="2:13" s="18" customFormat="1" ht="15" customHeight="1">
      <c r="B24" s="555"/>
      <c r="C24" s="556"/>
      <c r="D24" s="476" t="s">
        <v>96</v>
      </c>
      <c r="E24" s="477"/>
      <c r="F24" s="478"/>
      <c r="G24" s="88">
        <v>1</v>
      </c>
      <c r="H24" s="88">
        <v>1</v>
      </c>
      <c r="I24" s="88">
        <v>1</v>
      </c>
      <c r="J24" s="88">
        <v>2</v>
      </c>
      <c r="K24" s="88">
        <v>2</v>
      </c>
      <c r="L24" s="89">
        <f t="shared" si="0"/>
        <v>7</v>
      </c>
      <c r="M24" s="88">
        <f t="shared" si="1"/>
        <v>1</v>
      </c>
    </row>
    <row r="25" spans="2:13" s="18" customFormat="1" ht="15.75">
      <c r="B25" s="553" t="s">
        <v>169</v>
      </c>
      <c r="C25" s="554"/>
      <c r="D25" s="476" t="s">
        <v>106</v>
      </c>
      <c r="E25" s="477"/>
      <c r="F25" s="478"/>
      <c r="G25" s="88">
        <v>1</v>
      </c>
      <c r="H25" s="88">
        <v>1</v>
      </c>
      <c r="I25" s="88">
        <v>1</v>
      </c>
      <c r="J25" s="88">
        <v>1</v>
      </c>
      <c r="K25" s="88"/>
      <c r="L25" s="89">
        <f t="shared" si="0"/>
        <v>4</v>
      </c>
      <c r="M25" s="88">
        <f t="shared" si="1"/>
        <v>1</v>
      </c>
    </row>
    <row r="26" spans="2:13" s="18" customFormat="1" ht="15.75">
      <c r="B26" s="555"/>
      <c r="C26" s="556"/>
      <c r="D26" s="476" t="s">
        <v>101</v>
      </c>
      <c r="E26" s="477"/>
      <c r="F26" s="478"/>
      <c r="G26" s="88">
        <v>1</v>
      </c>
      <c r="H26" s="88">
        <v>1</v>
      </c>
      <c r="I26" s="88">
        <v>1</v>
      </c>
      <c r="J26" s="88"/>
      <c r="K26" s="88"/>
      <c r="L26" s="89">
        <f t="shared" si="0"/>
        <v>3</v>
      </c>
      <c r="M26" s="88">
        <f t="shared" si="1"/>
        <v>1</v>
      </c>
    </row>
    <row r="27" spans="2:13" s="18" customFormat="1" ht="15.75">
      <c r="B27" s="482" t="s">
        <v>100</v>
      </c>
      <c r="C27" s="484"/>
      <c r="D27" s="476" t="s">
        <v>100</v>
      </c>
      <c r="E27" s="477"/>
      <c r="F27" s="478"/>
      <c r="G27" s="88">
        <v>2</v>
      </c>
      <c r="H27" s="88">
        <v>2</v>
      </c>
      <c r="I27" s="88">
        <v>2</v>
      </c>
      <c r="J27" s="88">
        <v>1</v>
      </c>
      <c r="K27" s="88">
        <v>1</v>
      </c>
      <c r="L27" s="89">
        <f t="shared" si="0"/>
        <v>8</v>
      </c>
      <c r="M27" s="88">
        <f t="shared" si="1"/>
        <v>2</v>
      </c>
    </row>
    <row r="28" spans="2:13" s="18" customFormat="1" ht="15.75" customHeight="1">
      <c r="B28" s="553" t="s">
        <v>170</v>
      </c>
      <c r="C28" s="554"/>
      <c r="D28" s="476" t="s">
        <v>171</v>
      </c>
      <c r="E28" s="477"/>
      <c r="F28" s="478"/>
      <c r="G28" s="88">
        <v>2</v>
      </c>
      <c r="H28" s="88">
        <v>2</v>
      </c>
      <c r="I28" s="88">
        <v>2</v>
      </c>
      <c r="J28" s="88">
        <v>2</v>
      </c>
      <c r="K28" s="88">
        <v>2</v>
      </c>
      <c r="L28" s="89">
        <f t="shared" si="0"/>
        <v>10</v>
      </c>
      <c r="M28" s="88">
        <f t="shared" si="1"/>
        <v>2</v>
      </c>
    </row>
    <row r="29" spans="2:13" s="52" customFormat="1" ht="30.75" customHeight="1">
      <c r="B29" s="555"/>
      <c r="C29" s="556"/>
      <c r="D29" s="479" t="s">
        <v>135</v>
      </c>
      <c r="E29" s="480"/>
      <c r="F29" s="481"/>
      <c r="G29" s="88"/>
      <c r="H29" s="88"/>
      <c r="I29" s="88"/>
      <c r="J29" s="88">
        <v>1</v>
      </c>
      <c r="K29" s="88">
        <v>1</v>
      </c>
      <c r="L29" s="89">
        <f t="shared" si="0"/>
        <v>2</v>
      </c>
      <c r="M29" s="88"/>
    </row>
    <row r="30" spans="2:13" s="52" customFormat="1" ht="16.5" customHeight="1">
      <c r="B30" s="557" t="s">
        <v>13</v>
      </c>
      <c r="C30" s="558"/>
      <c r="D30" s="558"/>
      <c r="E30" s="558"/>
      <c r="F30" s="559"/>
      <c r="G30" s="178">
        <f>SUM(G11:G29)</f>
        <v>26</v>
      </c>
      <c r="H30" s="178">
        <f>SUM(H11:H29)</f>
        <v>28</v>
      </c>
      <c r="I30" s="178">
        <f>SUM(I11:I29)</f>
        <v>30</v>
      </c>
      <c r="J30" s="178">
        <f>SUM(J11:J29)</f>
        <v>31</v>
      </c>
      <c r="K30" s="178">
        <f>SUM(K11:K29)</f>
        <v>32</v>
      </c>
      <c r="L30" s="179">
        <f>SUM(G30:K30)</f>
        <v>147</v>
      </c>
      <c r="M30" s="179">
        <f>SUM(M11:M29)</f>
        <v>26</v>
      </c>
    </row>
    <row r="31" spans="2:13" s="52" customFormat="1" ht="19.5" customHeight="1">
      <c r="B31" s="529" t="s">
        <v>172</v>
      </c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531"/>
    </row>
    <row r="32" spans="2:13" s="52" customFormat="1" ht="17.25" customHeight="1">
      <c r="B32" s="494" t="s">
        <v>304</v>
      </c>
      <c r="C32" s="495"/>
      <c r="D32" s="495"/>
      <c r="E32" s="495"/>
      <c r="F32" s="496"/>
      <c r="G32" s="190">
        <f>G34+G35+G36+G37+G38+G39</f>
        <v>3</v>
      </c>
      <c r="H32" s="190">
        <f>H34+H35+H36+H37+H38+H39</f>
        <v>2</v>
      </c>
      <c r="I32" s="190">
        <f>I34+I35+I36+I37+I38+I39</f>
        <v>2</v>
      </c>
      <c r="J32" s="190">
        <f>J34+J35+J36+J37+J38+J39</f>
        <v>2</v>
      </c>
      <c r="K32" s="129"/>
      <c r="L32" s="129">
        <f>SUM(G32:K32)</f>
        <v>9</v>
      </c>
      <c r="M32" s="129">
        <f>G32</f>
        <v>3</v>
      </c>
    </row>
    <row r="33" spans="2:13" s="52" customFormat="1" ht="15.75" customHeight="1">
      <c r="B33" s="494" t="s">
        <v>305</v>
      </c>
      <c r="C33" s="495"/>
      <c r="D33" s="495"/>
      <c r="E33" s="495"/>
      <c r="F33" s="496"/>
      <c r="G33" s="147"/>
      <c r="H33" s="147"/>
      <c r="I33" s="147"/>
      <c r="J33" s="147"/>
      <c r="K33" s="190">
        <f>K34+K35+K36+K37+K38+K39</f>
        <v>4</v>
      </c>
      <c r="L33" s="129">
        <f>SUM(K33)</f>
        <v>4</v>
      </c>
      <c r="M33" s="129"/>
    </row>
    <row r="34" spans="2:13" s="52" customFormat="1" ht="45.75" customHeight="1">
      <c r="B34" s="479"/>
      <c r="C34" s="481"/>
      <c r="D34" s="479" t="s">
        <v>451</v>
      </c>
      <c r="E34" s="480"/>
      <c r="F34" s="481"/>
      <c r="G34" s="122">
        <v>1</v>
      </c>
      <c r="H34" s="88"/>
      <c r="I34" s="88"/>
      <c r="J34" s="88"/>
      <c r="K34" s="88"/>
      <c r="L34" s="89">
        <f aca="true" t="shared" si="2" ref="L34:L39">SUM(G34:K34)</f>
        <v>1</v>
      </c>
      <c r="M34" s="88">
        <f>G34</f>
        <v>1</v>
      </c>
    </row>
    <row r="35" spans="2:13" s="52" customFormat="1" ht="18.75" customHeight="1">
      <c r="B35" s="473"/>
      <c r="C35" s="473"/>
      <c r="D35" s="476" t="s">
        <v>241</v>
      </c>
      <c r="E35" s="572"/>
      <c r="F35" s="573"/>
      <c r="G35" s="122">
        <v>1</v>
      </c>
      <c r="H35" s="88">
        <v>1</v>
      </c>
      <c r="I35" s="88"/>
      <c r="J35" s="88"/>
      <c r="K35" s="88"/>
      <c r="L35" s="89">
        <f t="shared" si="2"/>
        <v>2</v>
      </c>
      <c r="M35" s="88">
        <f>G35</f>
        <v>1</v>
      </c>
    </row>
    <row r="36" spans="2:13" s="52" customFormat="1" ht="18.75" customHeight="1">
      <c r="B36" s="529"/>
      <c r="C36" s="531"/>
      <c r="D36" s="476" t="s">
        <v>242</v>
      </c>
      <c r="E36" s="572"/>
      <c r="F36" s="573"/>
      <c r="G36" s="122"/>
      <c r="H36" s="88"/>
      <c r="I36" s="88"/>
      <c r="J36" s="88">
        <v>1</v>
      </c>
      <c r="K36" s="88">
        <v>1</v>
      </c>
      <c r="L36" s="89">
        <f t="shared" si="2"/>
        <v>2</v>
      </c>
      <c r="M36" s="88"/>
    </row>
    <row r="37" spans="2:13" s="52" customFormat="1" ht="18.75" customHeight="1">
      <c r="B37" s="473"/>
      <c r="C37" s="473"/>
      <c r="D37" s="476" t="s">
        <v>450</v>
      </c>
      <c r="E37" s="572"/>
      <c r="F37" s="573"/>
      <c r="G37" s="122"/>
      <c r="H37" s="88"/>
      <c r="I37" s="88">
        <v>1</v>
      </c>
      <c r="J37" s="88"/>
      <c r="K37" s="88">
        <v>1</v>
      </c>
      <c r="L37" s="89">
        <f t="shared" si="2"/>
        <v>2</v>
      </c>
      <c r="M37" s="88"/>
    </row>
    <row r="38" spans="2:13" s="52" customFormat="1" ht="18.75" customHeight="1">
      <c r="B38" s="529"/>
      <c r="C38" s="531"/>
      <c r="D38" s="476" t="s">
        <v>100</v>
      </c>
      <c r="E38" s="477"/>
      <c r="F38" s="478"/>
      <c r="G38" s="122"/>
      <c r="H38" s="88"/>
      <c r="I38" s="88"/>
      <c r="J38" s="88"/>
      <c r="K38" s="88">
        <v>1</v>
      </c>
      <c r="L38" s="89">
        <f t="shared" si="2"/>
        <v>1</v>
      </c>
      <c r="M38" s="88"/>
    </row>
    <row r="39" spans="2:13" s="52" customFormat="1" ht="19.5" customHeight="1">
      <c r="B39" s="473"/>
      <c r="C39" s="473"/>
      <c r="D39" s="574" t="s">
        <v>171</v>
      </c>
      <c r="E39" s="574"/>
      <c r="F39" s="574"/>
      <c r="G39" s="122">
        <v>1</v>
      </c>
      <c r="H39" s="88">
        <v>1</v>
      </c>
      <c r="I39" s="88">
        <v>1</v>
      </c>
      <c r="J39" s="88">
        <v>1</v>
      </c>
      <c r="K39" s="88">
        <v>1</v>
      </c>
      <c r="L39" s="89">
        <f t="shared" si="2"/>
        <v>5</v>
      </c>
      <c r="M39" s="88">
        <f>G39</f>
        <v>1</v>
      </c>
    </row>
    <row r="40" spans="2:13" s="52" customFormat="1" ht="21" customHeight="1">
      <c r="B40" s="497" t="s">
        <v>301</v>
      </c>
      <c r="C40" s="498"/>
      <c r="D40" s="498"/>
      <c r="E40" s="498"/>
      <c r="F40" s="499"/>
      <c r="G40" s="170">
        <f>G30+G32</f>
        <v>29</v>
      </c>
      <c r="H40" s="170">
        <f>H30+H32</f>
        <v>30</v>
      </c>
      <c r="I40" s="170">
        <f>I30+I32</f>
        <v>32</v>
      </c>
      <c r="J40" s="170">
        <f>J30+J32</f>
        <v>33</v>
      </c>
      <c r="K40" s="170">
        <f>K30+K33</f>
        <v>36</v>
      </c>
      <c r="L40" s="170">
        <f>SUM(L32:L39)</f>
        <v>26</v>
      </c>
      <c r="M40" s="170">
        <f>G40</f>
        <v>29</v>
      </c>
    </row>
    <row r="41" spans="2:13" s="18" customFormat="1" ht="18" customHeight="1">
      <c r="B41" s="545" t="s">
        <v>69</v>
      </c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7"/>
    </row>
    <row r="42" spans="2:13" s="18" customFormat="1" ht="15.75">
      <c r="B42" s="548"/>
      <c r="C42" s="549"/>
      <c r="D42" s="550" t="s">
        <v>100</v>
      </c>
      <c r="E42" s="551"/>
      <c r="F42" s="552"/>
      <c r="G42" s="99">
        <v>2</v>
      </c>
      <c r="H42" s="99"/>
      <c r="I42" s="99"/>
      <c r="J42" s="99"/>
      <c r="K42" s="99"/>
      <c r="L42" s="100">
        <f>SUM(G42:K42)</f>
        <v>2</v>
      </c>
      <c r="M42" s="88">
        <f>L42</f>
        <v>2</v>
      </c>
    </row>
    <row r="43" spans="2:13" s="52" customFormat="1" ht="18" customHeight="1">
      <c r="B43" s="542" t="s">
        <v>13</v>
      </c>
      <c r="C43" s="542"/>
      <c r="D43" s="542"/>
      <c r="E43" s="542"/>
      <c r="F43" s="542"/>
      <c r="G43" s="170">
        <f aca="true" t="shared" si="3" ref="G43:L43">SUM(G42:G42)</f>
        <v>2</v>
      </c>
      <c r="H43" s="170">
        <f t="shared" si="3"/>
        <v>0</v>
      </c>
      <c r="I43" s="170">
        <f t="shared" si="3"/>
        <v>0</v>
      </c>
      <c r="J43" s="170">
        <f t="shared" si="3"/>
        <v>0</v>
      </c>
      <c r="K43" s="170">
        <f t="shared" si="3"/>
        <v>0</v>
      </c>
      <c r="L43" s="170">
        <f t="shared" si="3"/>
        <v>2</v>
      </c>
      <c r="M43" s="171">
        <f>L43</f>
        <v>2</v>
      </c>
    </row>
    <row r="44" spans="2:13" s="118" customFormat="1" ht="19.5" customHeight="1">
      <c r="B44" s="490" t="s">
        <v>24</v>
      </c>
      <c r="C44" s="490"/>
      <c r="D44" s="490"/>
      <c r="E44" s="490"/>
      <c r="F44" s="490"/>
      <c r="G44" s="170">
        <f>G40+G43</f>
        <v>31</v>
      </c>
      <c r="H44" s="170">
        <f>H40+H43</f>
        <v>30</v>
      </c>
      <c r="I44" s="170">
        <f>I40+I43</f>
        <v>32</v>
      </c>
      <c r="J44" s="170">
        <f>J30+J32+J43</f>
        <v>33</v>
      </c>
      <c r="K44" s="170">
        <f>K30+K33+K43</f>
        <v>36</v>
      </c>
      <c r="L44" s="170">
        <f>SUM(G44:K44)</f>
        <v>162</v>
      </c>
      <c r="M44" s="170">
        <f>G44</f>
        <v>31</v>
      </c>
    </row>
  </sheetData>
  <sheetProtection/>
  <mergeCells count="63">
    <mergeCell ref="B36:C36"/>
    <mergeCell ref="B38:C38"/>
    <mergeCell ref="B35:C35"/>
    <mergeCell ref="B37:C37"/>
    <mergeCell ref="M7:M9"/>
    <mergeCell ref="D8:F8"/>
    <mergeCell ref="D9:F9"/>
    <mergeCell ref="D12:F12"/>
    <mergeCell ref="D13:F13"/>
    <mergeCell ref="B14:C18"/>
    <mergeCell ref="B10:L10"/>
    <mergeCell ref="D11:F11"/>
    <mergeCell ref="B39:C39"/>
    <mergeCell ref="D35:F35"/>
    <mergeCell ref="D37:F37"/>
    <mergeCell ref="D39:F39"/>
    <mergeCell ref="D34:F34"/>
    <mergeCell ref="B34:C34"/>
    <mergeCell ref="D38:F38"/>
    <mergeCell ref="D36:F36"/>
    <mergeCell ref="L1:M1"/>
    <mergeCell ref="B2:M2"/>
    <mergeCell ref="B7:C9"/>
    <mergeCell ref="D7:F7"/>
    <mergeCell ref="G7:K7"/>
    <mergeCell ref="L7:L8"/>
    <mergeCell ref="G3:M3"/>
    <mergeCell ref="E4:G4"/>
    <mergeCell ref="H4:J4"/>
    <mergeCell ref="K4:L4"/>
    <mergeCell ref="D14:F14"/>
    <mergeCell ref="D18:F18"/>
    <mergeCell ref="B19:C21"/>
    <mergeCell ref="D19:F19"/>
    <mergeCell ref="D20:F20"/>
    <mergeCell ref="D21:F21"/>
    <mergeCell ref="D15:F15"/>
    <mergeCell ref="D16:F16"/>
    <mergeCell ref="D17:F17"/>
    <mergeCell ref="B22:C24"/>
    <mergeCell ref="D22:F22"/>
    <mergeCell ref="D23:F23"/>
    <mergeCell ref="D24:F24"/>
    <mergeCell ref="B25:C26"/>
    <mergeCell ref="D25:F25"/>
    <mergeCell ref="D26:F26"/>
    <mergeCell ref="B33:F33"/>
    <mergeCell ref="B27:C27"/>
    <mergeCell ref="D27:F27"/>
    <mergeCell ref="B28:C29"/>
    <mergeCell ref="D28:F28"/>
    <mergeCell ref="D29:F29"/>
    <mergeCell ref="B30:F30"/>
    <mergeCell ref="B43:F43"/>
    <mergeCell ref="B44:F44"/>
    <mergeCell ref="B11:C12"/>
    <mergeCell ref="B13:C13"/>
    <mergeCell ref="B40:F40"/>
    <mergeCell ref="B41:M41"/>
    <mergeCell ref="B42:C42"/>
    <mergeCell ref="D42:F42"/>
    <mergeCell ref="B31:M31"/>
    <mergeCell ref="B32:F3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90" zoomScaleNormal="90" zoomScalePageLayoutView="0" workbookViewId="0" topLeftCell="A1">
      <selection activeCell="A2" sqref="A2:L2"/>
    </sheetView>
  </sheetViews>
  <sheetFormatPr defaultColWidth="9.00390625" defaultRowHeight="12.75"/>
  <cols>
    <col min="1" max="1" width="30.75390625" style="175" customWidth="1"/>
    <col min="2" max="2" width="6.00390625" style="175" customWidth="1"/>
    <col min="3" max="3" width="4.75390625" style="175" customWidth="1"/>
    <col min="4" max="4" width="8.125" style="175" customWidth="1"/>
    <col min="5" max="5" width="15.75390625" style="92" customWidth="1"/>
    <col min="6" max="6" width="5.00390625" style="176" customWidth="1"/>
    <col min="7" max="7" width="4.625" style="176" customWidth="1"/>
    <col min="8" max="8" width="4.75390625" style="176" customWidth="1"/>
    <col min="9" max="10" width="5.25390625" style="176" customWidth="1"/>
    <col min="11" max="11" width="7.125" style="176" customWidth="1"/>
    <col min="12" max="12" width="9.00390625" style="176" customWidth="1"/>
    <col min="13" max="16384" width="9.125" style="175" customWidth="1"/>
  </cols>
  <sheetData>
    <row r="1" spans="1:12" ht="59.25" customHeight="1">
      <c r="A1" s="506" t="s">
        <v>452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27" customHeight="1">
      <c r="A2" s="507" t="s">
        <v>528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3" spans="1:12" ht="8.2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84.75" customHeight="1">
      <c r="A4" s="513" t="s">
        <v>542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2" ht="9" customHeight="1">
      <c r="A5" s="57"/>
      <c r="B5" s="61"/>
      <c r="C5" s="61"/>
      <c r="D5" s="61"/>
      <c r="E5" s="87"/>
      <c r="F5" s="85"/>
      <c r="G5" s="85"/>
      <c r="H5" s="85"/>
      <c r="I5" s="85"/>
      <c r="J5" s="85"/>
      <c r="K5" s="85"/>
      <c r="L5" s="85"/>
    </row>
    <row r="6" spans="1:12" ht="45.75" customHeight="1">
      <c r="A6" s="514" t="s">
        <v>539</v>
      </c>
      <c r="B6" s="517" t="s">
        <v>540</v>
      </c>
      <c r="C6" s="518"/>
      <c r="D6" s="519"/>
      <c r="E6" s="526" t="s">
        <v>179</v>
      </c>
      <c r="F6" s="529" t="s">
        <v>246</v>
      </c>
      <c r="G6" s="530"/>
      <c r="H6" s="530"/>
      <c r="I6" s="530"/>
      <c r="J6" s="531"/>
      <c r="K6" s="502" t="s">
        <v>218</v>
      </c>
      <c r="L6" s="292" t="s">
        <v>71</v>
      </c>
    </row>
    <row r="7" spans="1:12" ht="18" customHeight="1">
      <c r="A7" s="515"/>
      <c r="B7" s="520"/>
      <c r="C7" s="521"/>
      <c r="D7" s="522"/>
      <c r="E7" s="527"/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502"/>
      <c r="L7" s="293"/>
    </row>
    <row r="8" spans="1:12" ht="18.75" customHeight="1">
      <c r="A8" s="516"/>
      <c r="B8" s="523"/>
      <c r="C8" s="524"/>
      <c r="D8" s="525"/>
      <c r="E8" s="528"/>
      <c r="F8" s="88">
        <v>15</v>
      </c>
      <c r="G8" s="88"/>
      <c r="H8" s="88"/>
      <c r="I8" s="88"/>
      <c r="J8" s="88"/>
      <c r="K8" s="259">
        <f>SUM(F8:J8)</f>
        <v>15</v>
      </c>
      <c r="L8" s="294"/>
    </row>
    <row r="9" spans="1:12" ht="18.75" customHeight="1">
      <c r="A9" s="501" t="s">
        <v>516</v>
      </c>
      <c r="B9" s="501"/>
      <c r="C9" s="501"/>
      <c r="D9" s="501"/>
      <c r="E9" s="501"/>
      <c r="F9" s="258"/>
      <c r="G9" s="258"/>
      <c r="H9" s="258"/>
      <c r="I9" s="258"/>
      <c r="J9" s="258"/>
      <c r="K9" s="258"/>
      <c r="L9" s="258"/>
    </row>
    <row r="10" spans="1:12" ht="31.5" customHeight="1">
      <c r="A10" s="393" t="s">
        <v>511</v>
      </c>
      <c r="B10" s="479" t="s">
        <v>412</v>
      </c>
      <c r="C10" s="480"/>
      <c r="D10" s="481"/>
      <c r="E10" s="264" t="s">
        <v>418</v>
      </c>
      <c r="F10" s="88">
        <v>1</v>
      </c>
      <c r="G10" s="88">
        <v>1</v>
      </c>
      <c r="H10" s="88">
        <v>1</v>
      </c>
      <c r="I10" s="88">
        <v>1</v>
      </c>
      <c r="J10" s="88">
        <v>1</v>
      </c>
      <c r="K10" s="89">
        <f>SUM(F10:J10)</f>
        <v>5</v>
      </c>
      <c r="L10" s="88">
        <f>F10</f>
        <v>1</v>
      </c>
    </row>
    <row r="11" spans="1:12" ht="38.25" customHeight="1">
      <c r="A11" s="395"/>
      <c r="B11" s="479" t="s">
        <v>514</v>
      </c>
      <c r="C11" s="480"/>
      <c r="D11" s="481"/>
      <c r="E11" s="264"/>
      <c r="F11" s="88"/>
      <c r="G11" s="88">
        <v>1</v>
      </c>
      <c r="H11" s="88"/>
      <c r="I11" s="88"/>
      <c r="J11" s="88"/>
      <c r="K11" s="89">
        <f>SUM(F11:J11)</f>
        <v>1</v>
      </c>
      <c r="L11" s="88">
        <f aca="true" t="shared" si="0" ref="L11:L22">F11</f>
        <v>0</v>
      </c>
    </row>
    <row r="12" spans="1:12" ht="41.25" customHeight="1">
      <c r="A12" s="206" t="s">
        <v>512</v>
      </c>
      <c r="B12" s="479" t="s">
        <v>515</v>
      </c>
      <c r="C12" s="480"/>
      <c r="D12" s="481"/>
      <c r="E12" s="264" t="s">
        <v>306</v>
      </c>
      <c r="F12" s="88">
        <v>1</v>
      </c>
      <c r="G12" s="88">
        <v>1</v>
      </c>
      <c r="H12" s="88">
        <v>1</v>
      </c>
      <c r="I12" s="88">
        <v>1</v>
      </c>
      <c r="J12" s="88"/>
      <c r="K12" s="89">
        <f>SUM(F12:J12)</f>
        <v>4</v>
      </c>
      <c r="L12" s="88">
        <f t="shared" si="0"/>
        <v>1</v>
      </c>
    </row>
    <row r="13" spans="1:12" ht="58.5" customHeight="1">
      <c r="A13" s="206" t="s">
        <v>513</v>
      </c>
      <c r="B13" s="508" t="s">
        <v>523</v>
      </c>
      <c r="C13" s="509"/>
      <c r="D13" s="510"/>
      <c r="E13" s="244"/>
      <c r="F13" s="101"/>
      <c r="G13" s="101">
        <v>1</v>
      </c>
      <c r="H13" s="101"/>
      <c r="I13" s="101"/>
      <c r="J13" s="101"/>
      <c r="K13" s="256">
        <f>SUM(F13:J13)</f>
        <v>1</v>
      </c>
      <c r="L13" s="88">
        <f t="shared" si="0"/>
        <v>0</v>
      </c>
    </row>
    <row r="14" spans="1:12" ht="19.5" customHeight="1">
      <c r="A14" s="500" t="s">
        <v>527</v>
      </c>
      <c r="B14" s="480"/>
      <c r="C14" s="480"/>
      <c r="D14" s="480"/>
      <c r="E14" s="481"/>
      <c r="F14" s="257"/>
      <c r="G14" s="257"/>
      <c r="H14" s="257"/>
      <c r="I14" s="257"/>
      <c r="J14" s="257"/>
      <c r="K14" s="257"/>
      <c r="L14" s="257"/>
    </row>
    <row r="15" spans="1:12" ht="21" customHeight="1">
      <c r="A15" s="578" t="s">
        <v>519</v>
      </c>
      <c r="B15" s="476" t="s">
        <v>538</v>
      </c>
      <c r="C15" s="477"/>
      <c r="D15" s="478"/>
      <c r="E15" s="128"/>
      <c r="F15" s="88"/>
      <c r="G15" s="88"/>
      <c r="H15" s="88"/>
      <c r="I15" s="88"/>
      <c r="J15" s="88">
        <v>1</v>
      </c>
      <c r="K15" s="89">
        <f>SUM(F15:J15)</f>
        <v>1</v>
      </c>
      <c r="L15" s="88">
        <f t="shared" si="0"/>
        <v>0</v>
      </c>
    </row>
    <row r="16" spans="1:12" ht="16.5" customHeight="1">
      <c r="A16" s="578"/>
      <c r="B16" s="476" t="s">
        <v>537</v>
      </c>
      <c r="C16" s="477"/>
      <c r="D16" s="478"/>
      <c r="E16" s="264" t="s">
        <v>91</v>
      </c>
      <c r="F16" s="88">
        <v>1</v>
      </c>
      <c r="G16" s="88"/>
      <c r="H16" s="88"/>
      <c r="I16" s="88"/>
      <c r="J16" s="88"/>
      <c r="K16" s="89">
        <f>SUM(F16:J16)</f>
        <v>1</v>
      </c>
      <c r="L16" s="88">
        <f t="shared" si="0"/>
        <v>1</v>
      </c>
    </row>
    <row r="17" spans="1:12" ht="30" customHeight="1">
      <c r="A17" s="578"/>
      <c r="B17" s="479" t="s">
        <v>536</v>
      </c>
      <c r="C17" s="480"/>
      <c r="D17" s="481"/>
      <c r="E17" s="128"/>
      <c r="F17" s="88"/>
      <c r="G17" s="88"/>
      <c r="H17" s="88"/>
      <c r="I17" s="88"/>
      <c r="J17" s="88">
        <v>1</v>
      </c>
      <c r="K17" s="89">
        <f>SUM(F17:J17)</f>
        <v>1</v>
      </c>
      <c r="L17" s="88">
        <f t="shared" si="0"/>
        <v>0</v>
      </c>
    </row>
    <row r="18" spans="1:12" ht="43.5" customHeight="1">
      <c r="A18" s="402" t="s">
        <v>520</v>
      </c>
      <c r="B18" s="479" t="s">
        <v>525</v>
      </c>
      <c r="C18" s="480"/>
      <c r="D18" s="481"/>
      <c r="E18" s="264" t="s">
        <v>243</v>
      </c>
      <c r="F18" s="88">
        <v>1</v>
      </c>
      <c r="G18" s="88"/>
      <c r="H18" s="88"/>
      <c r="I18" s="88"/>
      <c r="J18" s="88"/>
      <c r="K18" s="89"/>
      <c r="L18" s="88">
        <f t="shared" si="0"/>
        <v>1</v>
      </c>
    </row>
    <row r="19" spans="1:12" ht="55.5" customHeight="1">
      <c r="A19" s="402"/>
      <c r="B19" s="476" t="s">
        <v>535</v>
      </c>
      <c r="C19" s="477"/>
      <c r="D19" s="478"/>
      <c r="E19" s="128"/>
      <c r="F19" s="88"/>
      <c r="G19" s="88"/>
      <c r="H19" s="88"/>
      <c r="I19" s="88"/>
      <c r="J19" s="88">
        <v>1</v>
      </c>
      <c r="K19" s="89">
        <f>SUM(F19:J19)</f>
        <v>1</v>
      </c>
      <c r="L19" s="88">
        <f t="shared" si="0"/>
        <v>0</v>
      </c>
    </row>
    <row r="20" spans="1:12" ht="42" customHeight="1">
      <c r="A20" s="575" t="s">
        <v>521</v>
      </c>
      <c r="B20" s="479" t="s">
        <v>532</v>
      </c>
      <c r="C20" s="480"/>
      <c r="D20" s="481"/>
      <c r="E20" s="128"/>
      <c r="F20" s="88"/>
      <c r="G20" s="88"/>
      <c r="H20" s="247">
        <v>1</v>
      </c>
      <c r="I20" s="247">
        <v>1</v>
      </c>
      <c r="J20" s="247"/>
      <c r="K20" s="89">
        <f>SUM(F20:J20)</f>
        <v>2</v>
      </c>
      <c r="L20" s="88">
        <f t="shared" si="0"/>
        <v>0</v>
      </c>
    </row>
    <row r="21" spans="1:12" ht="37.5" customHeight="1">
      <c r="A21" s="576"/>
      <c r="B21" s="479" t="s">
        <v>533</v>
      </c>
      <c r="C21" s="480"/>
      <c r="D21" s="481"/>
      <c r="E21" s="128"/>
      <c r="F21" s="88"/>
      <c r="G21" s="88"/>
      <c r="H21" s="247">
        <v>1</v>
      </c>
      <c r="I21" s="247">
        <v>1</v>
      </c>
      <c r="J21" s="247"/>
      <c r="K21" s="89"/>
      <c r="L21" s="88">
        <f t="shared" si="0"/>
        <v>0</v>
      </c>
    </row>
    <row r="22" spans="1:12" ht="104.25" customHeight="1">
      <c r="A22" s="577"/>
      <c r="B22" s="543" t="s">
        <v>534</v>
      </c>
      <c r="C22" s="543"/>
      <c r="D22" s="543"/>
      <c r="E22" s="128"/>
      <c r="F22" s="88"/>
      <c r="G22" s="88"/>
      <c r="H22" s="88"/>
      <c r="I22" s="88"/>
      <c r="J22" s="88">
        <v>1</v>
      </c>
      <c r="K22" s="89"/>
      <c r="L22" s="88">
        <f t="shared" si="0"/>
        <v>0</v>
      </c>
    </row>
    <row r="23" spans="1:16" ht="23.25" customHeight="1">
      <c r="A23" s="503" t="s">
        <v>24</v>
      </c>
      <c r="B23" s="504"/>
      <c r="C23" s="504"/>
      <c r="D23" s="505"/>
      <c r="E23" s="121"/>
      <c r="F23" s="245">
        <f>SUM(F10:F22)</f>
        <v>4</v>
      </c>
      <c r="G23" s="245">
        <f>SUM(G10:G22)</f>
        <v>4</v>
      </c>
      <c r="H23" s="245">
        <f>SUM(H10:H22)</f>
        <v>4</v>
      </c>
      <c r="I23" s="245">
        <f>SUM(I10:I22)</f>
        <v>4</v>
      </c>
      <c r="J23" s="245">
        <f>SUM(J10:J22)</f>
        <v>5</v>
      </c>
      <c r="K23" s="245">
        <f>SUM(F23:J23)</f>
        <v>21</v>
      </c>
      <c r="L23" s="245">
        <f>SUM(L10:L20)</f>
        <v>4</v>
      </c>
      <c r="P23" s="177"/>
    </row>
  </sheetData>
  <sheetProtection/>
  <mergeCells count="28">
    <mergeCell ref="A1:L1"/>
    <mergeCell ref="A2:L2"/>
    <mergeCell ref="A4:L4"/>
    <mergeCell ref="A6:A8"/>
    <mergeCell ref="B6:D8"/>
    <mergeCell ref="E6:E8"/>
    <mergeCell ref="F6:J6"/>
    <mergeCell ref="K6:K7"/>
    <mergeCell ref="L6:L8"/>
    <mergeCell ref="A9:E9"/>
    <mergeCell ref="A10:A11"/>
    <mergeCell ref="B10:D10"/>
    <mergeCell ref="B11:D11"/>
    <mergeCell ref="B12:D12"/>
    <mergeCell ref="B13:D13"/>
    <mergeCell ref="A14:E14"/>
    <mergeCell ref="A15:A17"/>
    <mergeCell ref="B15:D15"/>
    <mergeCell ref="B17:D17"/>
    <mergeCell ref="B19:D19"/>
    <mergeCell ref="B20:D20"/>
    <mergeCell ref="A23:D23"/>
    <mergeCell ref="B22:D22"/>
    <mergeCell ref="A20:A22"/>
    <mergeCell ref="B21:D21"/>
    <mergeCell ref="B16:D16"/>
    <mergeCell ref="A18:A19"/>
    <mergeCell ref="B18:D18"/>
  </mergeCells>
  <printOptions/>
  <pageMargins left="0.5905511811023623" right="0.3937007874015748" top="0.1968503937007874" bottom="0.1968503937007874" header="0.31496062992125984" footer="0.31496062992125984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2.25390625" style="126" customWidth="1"/>
    <col min="2" max="2" width="6.875" style="126" customWidth="1"/>
    <col min="3" max="3" width="18.25390625" style="126" customWidth="1"/>
    <col min="4" max="4" width="21.75390625" style="126" customWidth="1"/>
    <col min="5" max="5" width="6.00390625" style="126" customWidth="1"/>
    <col min="6" max="6" width="3.00390625" style="126" customWidth="1"/>
    <col min="7" max="8" width="5.25390625" style="126" customWidth="1"/>
    <col min="9" max="9" width="5.375" style="126" customWidth="1"/>
    <col min="10" max="10" width="5.875" style="126" customWidth="1"/>
    <col min="11" max="11" width="6.375" style="126" customWidth="1"/>
    <col min="12" max="12" width="7.75390625" style="127" customWidth="1"/>
    <col min="13" max="13" width="9.875" style="181" customWidth="1"/>
    <col min="14" max="16384" width="9.125" style="126" customWidth="1"/>
  </cols>
  <sheetData>
    <row r="1" spans="2:13" s="18" customFormat="1" ht="15.75">
      <c r="B1" s="77"/>
      <c r="C1" s="77"/>
      <c r="D1" s="77"/>
      <c r="E1" s="77"/>
      <c r="F1" s="77"/>
      <c r="G1" s="124"/>
      <c r="H1" s="124"/>
      <c r="I1" s="124"/>
      <c r="J1" s="124"/>
      <c r="K1" s="124"/>
      <c r="L1" s="562" t="s">
        <v>265</v>
      </c>
      <c r="M1" s="562"/>
    </row>
    <row r="2" spans="2:13" s="18" customFormat="1" ht="78.75" customHeight="1">
      <c r="B2" s="563" t="s">
        <v>543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2:13" s="62" customFormat="1" ht="21" customHeight="1">
      <c r="B3" s="564" t="s">
        <v>59</v>
      </c>
      <c r="C3" s="565"/>
      <c r="D3" s="472" t="s">
        <v>60</v>
      </c>
      <c r="E3" s="472"/>
      <c r="F3" s="472"/>
      <c r="G3" s="472" t="s">
        <v>62</v>
      </c>
      <c r="H3" s="472"/>
      <c r="I3" s="472"/>
      <c r="J3" s="472"/>
      <c r="K3" s="472"/>
      <c r="L3" s="570" t="s">
        <v>218</v>
      </c>
      <c r="M3" s="473" t="s">
        <v>71</v>
      </c>
    </row>
    <row r="4" spans="2:13" s="62" customFormat="1" ht="18" customHeight="1">
      <c r="B4" s="566"/>
      <c r="C4" s="567"/>
      <c r="D4" s="472" t="s">
        <v>61</v>
      </c>
      <c r="E4" s="472"/>
      <c r="F4" s="472"/>
      <c r="G4" s="89">
        <v>5</v>
      </c>
      <c r="H4" s="89">
        <v>6</v>
      </c>
      <c r="I4" s="89">
        <v>7</v>
      </c>
      <c r="J4" s="89">
        <v>8</v>
      </c>
      <c r="K4" s="89">
        <v>9</v>
      </c>
      <c r="L4" s="571"/>
      <c r="M4" s="473"/>
    </row>
    <row r="5" spans="2:13" s="62" customFormat="1" ht="18.75" customHeight="1">
      <c r="B5" s="568"/>
      <c r="C5" s="569"/>
      <c r="D5" s="472" t="s">
        <v>64</v>
      </c>
      <c r="E5" s="472"/>
      <c r="F5" s="472"/>
      <c r="G5" s="88"/>
      <c r="H5" s="88">
        <v>8</v>
      </c>
      <c r="I5" s="88">
        <v>17</v>
      </c>
      <c r="J5" s="88">
        <v>19</v>
      </c>
      <c r="K5" s="88">
        <v>26</v>
      </c>
      <c r="L5" s="89">
        <f>SUM(G5:K5)</f>
        <v>70</v>
      </c>
      <c r="M5" s="473"/>
    </row>
    <row r="6" spans="2:13" s="18" customFormat="1" ht="15.75">
      <c r="B6" s="472" t="s">
        <v>173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88"/>
    </row>
    <row r="7" spans="2:13" s="18" customFormat="1" ht="16.5" customHeight="1">
      <c r="B7" s="508" t="s">
        <v>337</v>
      </c>
      <c r="C7" s="510"/>
      <c r="D7" s="476" t="s">
        <v>33</v>
      </c>
      <c r="E7" s="477"/>
      <c r="F7" s="478"/>
      <c r="G7" s="88"/>
      <c r="H7" s="88">
        <v>6</v>
      </c>
      <c r="I7" s="88">
        <v>4</v>
      </c>
      <c r="J7" s="88">
        <v>3</v>
      </c>
      <c r="K7" s="88">
        <v>3</v>
      </c>
      <c r="L7" s="89">
        <f>SUM(H7:K7)</f>
        <v>16</v>
      </c>
      <c r="M7" s="88">
        <f>L7</f>
        <v>16</v>
      </c>
    </row>
    <row r="8" spans="2:13" s="18" customFormat="1" ht="15.75">
      <c r="B8" s="579"/>
      <c r="C8" s="580"/>
      <c r="D8" s="476" t="s">
        <v>92</v>
      </c>
      <c r="E8" s="477"/>
      <c r="F8" s="478"/>
      <c r="G8" s="88"/>
      <c r="H8" s="88">
        <v>3</v>
      </c>
      <c r="I8" s="88">
        <v>2</v>
      </c>
      <c r="J8" s="88">
        <v>2</v>
      </c>
      <c r="K8" s="88">
        <v>3</v>
      </c>
      <c r="L8" s="89">
        <f aca="true" t="shared" si="0" ref="L8:L24">SUM(H8:K8)</f>
        <v>10</v>
      </c>
      <c r="M8" s="88">
        <f aca="true" t="shared" si="1" ref="M8:M24">L8</f>
        <v>10</v>
      </c>
    </row>
    <row r="9" spans="2:13" s="18" customFormat="1" ht="30" customHeight="1">
      <c r="B9" s="579"/>
      <c r="C9" s="580"/>
      <c r="D9" s="479" t="s">
        <v>161</v>
      </c>
      <c r="E9" s="480"/>
      <c r="F9" s="481"/>
      <c r="G9" s="88"/>
      <c r="H9" s="88">
        <v>3</v>
      </c>
      <c r="I9" s="88">
        <v>3</v>
      </c>
      <c r="J9" s="88">
        <v>3</v>
      </c>
      <c r="K9" s="88">
        <v>3</v>
      </c>
      <c r="L9" s="89">
        <f t="shared" si="0"/>
        <v>12</v>
      </c>
      <c r="M9" s="88">
        <f t="shared" si="1"/>
        <v>12</v>
      </c>
    </row>
    <row r="10" spans="2:13" s="18" customFormat="1" ht="31.5" customHeight="1">
      <c r="B10" s="581"/>
      <c r="C10" s="582"/>
      <c r="D10" s="479" t="s">
        <v>162</v>
      </c>
      <c r="E10" s="480"/>
      <c r="F10" s="481"/>
      <c r="G10" s="88"/>
      <c r="H10" s="88">
        <v>1</v>
      </c>
      <c r="I10" s="88"/>
      <c r="J10" s="88"/>
      <c r="K10" s="88">
        <v>1</v>
      </c>
      <c r="L10" s="89">
        <f t="shared" si="0"/>
        <v>2</v>
      </c>
      <c r="M10" s="88">
        <f t="shared" si="1"/>
        <v>2</v>
      </c>
    </row>
    <row r="11" spans="2:13" s="18" customFormat="1" ht="48" customHeight="1">
      <c r="B11" s="479" t="s">
        <v>409</v>
      </c>
      <c r="C11" s="481"/>
      <c r="D11" s="479" t="s">
        <v>259</v>
      </c>
      <c r="E11" s="480"/>
      <c r="F11" s="481"/>
      <c r="G11" s="88"/>
      <c r="H11" s="88"/>
      <c r="I11" s="88">
        <v>1</v>
      </c>
      <c r="J11" s="88">
        <v>1</v>
      </c>
      <c r="K11" s="88"/>
      <c r="L11" s="89">
        <f t="shared" si="0"/>
        <v>2</v>
      </c>
      <c r="M11" s="88">
        <f t="shared" si="1"/>
        <v>2</v>
      </c>
    </row>
    <row r="12" spans="2:13" s="18" customFormat="1" ht="15.75" customHeight="1">
      <c r="B12" s="553" t="s">
        <v>65</v>
      </c>
      <c r="C12" s="554"/>
      <c r="D12" s="476" t="s">
        <v>66</v>
      </c>
      <c r="E12" s="477"/>
      <c r="F12" s="478"/>
      <c r="G12" s="88"/>
      <c r="H12" s="88">
        <v>5</v>
      </c>
      <c r="I12" s="88">
        <v>5</v>
      </c>
      <c r="J12" s="88">
        <v>5</v>
      </c>
      <c r="K12" s="88">
        <v>5</v>
      </c>
      <c r="L12" s="89">
        <f t="shared" si="0"/>
        <v>20</v>
      </c>
      <c r="M12" s="88">
        <f t="shared" si="1"/>
        <v>20</v>
      </c>
    </row>
    <row r="13" spans="2:13" s="18" customFormat="1" ht="15.75" customHeight="1">
      <c r="B13" s="555"/>
      <c r="C13" s="556"/>
      <c r="D13" s="476" t="s">
        <v>67</v>
      </c>
      <c r="E13" s="477"/>
      <c r="F13" s="478"/>
      <c r="G13" s="88"/>
      <c r="H13" s="88"/>
      <c r="I13" s="88">
        <v>1</v>
      </c>
      <c r="J13" s="88">
        <v>1</v>
      </c>
      <c r="K13" s="88">
        <v>1</v>
      </c>
      <c r="L13" s="89">
        <f t="shared" si="0"/>
        <v>3</v>
      </c>
      <c r="M13" s="88">
        <f t="shared" si="1"/>
        <v>3</v>
      </c>
    </row>
    <row r="14" spans="2:13" s="18" customFormat="1" ht="15.75" customHeight="1">
      <c r="B14" s="553" t="s">
        <v>166</v>
      </c>
      <c r="C14" s="554"/>
      <c r="D14" s="476" t="s">
        <v>98</v>
      </c>
      <c r="E14" s="477"/>
      <c r="F14" s="478"/>
      <c r="G14" s="88"/>
      <c r="H14" s="88">
        <v>2</v>
      </c>
      <c r="I14" s="88">
        <v>2</v>
      </c>
      <c r="J14" s="88">
        <v>2</v>
      </c>
      <c r="K14" s="88">
        <v>3</v>
      </c>
      <c r="L14" s="89">
        <f t="shared" si="0"/>
        <v>9</v>
      </c>
      <c r="M14" s="88">
        <f t="shared" si="1"/>
        <v>9</v>
      </c>
    </row>
    <row r="15" spans="2:13" s="18" customFormat="1" ht="15.75">
      <c r="B15" s="560"/>
      <c r="C15" s="561"/>
      <c r="D15" s="476" t="s">
        <v>167</v>
      </c>
      <c r="E15" s="477"/>
      <c r="F15" s="478"/>
      <c r="G15" s="88"/>
      <c r="H15" s="88">
        <v>1</v>
      </c>
      <c r="I15" s="88">
        <v>1</v>
      </c>
      <c r="J15" s="88">
        <v>1</v>
      </c>
      <c r="K15" s="88">
        <v>1</v>
      </c>
      <c r="L15" s="89">
        <f t="shared" si="0"/>
        <v>4</v>
      </c>
      <c r="M15" s="88">
        <f t="shared" si="1"/>
        <v>4</v>
      </c>
    </row>
    <row r="16" spans="2:13" s="18" customFormat="1" ht="15.75">
      <c r="B16" s="555"/>
      <c r="C16" s="556"/>
      <c r="D16" s="476" t="s">
        <v>97</v>
      </c>
      <c r="E16" s="477"/>
      <c r="F16" s="478"/>
      <c r="G16" s="88"/>
      <c r="H16" s="88">
        <v>1</v>
      </c>
      <c r="I16" s="88">
        <v>2</v>
      </c>
      <c r="J16" s="88">
        <v>2</v>
      </c>
      <c r="K16" s="88">
        <v>2</v>
      </c>
      <c r="L16" s="89">
        <f t="shared" si="0"/>
        <v>7</v>
      </c>
      <c r="M16" s="88">
        <f t="shared" si="1"/>
        <v>7</v>
      </c>
    </row>
    <row r="17" spans="2:13" s="18" customFormat="1" ht="15" customHeight="1">
      <c r="B17" s="553" t="s">
        <v>165</v>
      </c>
      <c r="C17" s="554"/>
      <c r="D17" s="476" t="s">
        <v>94</v>
      </c>
      <c r="E17" s="477"/>
      <c r="F17" s="478"/>
      <c r="G17" s="88"/>
      <c r="H17" s="88"/>
      <c r="I17" s="88">
        <v>2</v>
      </c>
      <c r="J17" s="88">
        <v>2</v>
      </c>
      <c r="K17" s="88">
        <v>3</v>
      </c>
      <c r="L17" s="89">
        <f t="shared" si="0"/>
        <v>7</v>
      </c>
      <c r="M17" s="88">
        <f t="shared" si="1"/>
        <v>7</v>
      </c>
    </row>
    <row r="18" spans="2:13" s="18" customFormat="1" ht="14.25" customHeight="1">
      <c r="B18" s="560"/>
      <c r="C18" s="561"/>
      <c r="D18" s="476" t="s">
        <v>95</v>
      </c>
      <c r="E18" s="477"/>
      <c r="F18" s="478"/>
      <c r="G18" s="88"/>
      <c r="H18" s="88"/>
      <c r="I18" s="88"/>
      <c r="J18" s="88">
        <v>2</v>
      </c>
      <c r="K18" s="88">
        <v>2</v>
      </c>
      <c r="L18" s="89">
        <f t="shared" si="0"/>
        <v>4</v>
      </c>
      <c r="M18" s="88">
        <f t="shared" si="1"/>
        <v>4</v>
      </c>
    </row>
    <row r="19" spans="2:13" s="18" customFormat="1" ht="15" customHeight="1">
      <c r="B19" s="555"/>
      <c r="C19" s="556"/>
      <c r="D19" s="476" t="s">
        <v>96</v>
      </c>
      <c r="E19" s="477"/>
      <c r="F19" s="478"/>
      <c r="G19" s="88"/>
      <c r="H19" s="88">
        <v>1</v>
      </c>
      <c r="I19" s="88">
        <v>1</v>
      </c>
      <c r="J19" s="88">
        <v>2</v>
      </c>
      <c r="K19" s="88">
        <v>2</v>
      </c>
      <c r="L19" s="89">
        <f t="shared" si="0"/>
        <v>6</v>
      </c>
      <c r="M19" s="88">
        <f t="shared" si="1"/>
        <v>6</v>
      </c>
    </row>
    <row r="20" spans="2:13" s="18" customFormat="1" ht="15.75">
      <c r="B20" s="553" t="s">
        <v>169</v>
      </c>
      <c r="C20" s="554"/>
      <c r="D20" s="476" t="s">
        <v>106</v>
      </c>
      <c r="E20" s="477"/>
      <c r="F20" s="478"/>
      <c r="G20" s="88"/>
      <c r="H20" s="88">
        <v>1</v>
      </c>
      <c r="I20" s="88">
        <v>1</v>
      </c>
      <c r="J20" s="88">
        <v>1</v>
      </c>
      <c r="K20" s="88"/>
      <c r="L20" s="89">
        <f t="shared" si="0"/>
        <v>3</v>
      </c>
      <c r="M20" s="88">
        <f t="shared" si="1"/>
        <v>3</v>
      </c>
    </row>
    <row r="21" spans="2:13" s="18" customFormat="1" ht="15.75">
      <c r="B21" s="555"/>
      <c r="C21" s="556"/>
      <c r="D21" s="476" t="s">
        <v>101</v>
      </c>
      <c r="E21" s="477"/>
      <c r="F21" s="478"/>
      <c r="G21" s="88"/>
      <c r="H21" s="88">
        <v>1</v>
      </c>
      <c r="I21" s="88">
        <v>1</v>
      </c>
      <c r="J21" s="88"/>
      <c r="K21" s="88"/>
      <c r="L21" s="89">
        <f t="shared" si="0"/>
        <v>2</v>
      </c>
      <c r="M21" s="88">
        <f t="shared" si="1"/>
        <v>2</v>
      </c>
    </row>
    <row r="22" spans="2:13" s="18" customFormat="1" ht="15.75">
      <c r="B22" s="482" t="s">
        <v>100</v>
      </c>
      <c r="C22" s="484"/>
      <c r="D22" s="476" t="s">
        <v>100</v>
      </c>
      <c r="E22" s="477"/>
      <c r="F22" s="478"/>
      <c r="G22" s="88"/>
      <c r="H22" s="88">
        <v>2</v>
      </c>
      <c r="I22" s="88">
        <v>2</v>
      </c>
      <c r="J22" s="88">
        <v>1</v>
      </c>
      <c r="K22" s="88">
        <v>2</v>
      </c>
      <c r="L22" s="89">
        <f t="shared" si="0"/>
        <v>7</v>
      </c>
      <c r="M22" s="88">
        <f t="shared" si="1"/>
        <v>7</v>
      </c>
    </row>
    <row r="23" spans="2:13" s="18" customFormat="1" ht="15.75" customHeight="1">
      <c r="B23" s="553" t="s">
        <v>170</v>
      </c>
      <c r="C23" s="554"/>
      <c r="D23" s="476" t="s">
        <v>171</v>
      </c>
      <c r="E23" s="477"/>
      <c r="F23" s="478"/>
      <c r="G23" s="88"/>
      <c r="H23" s="88">
        <v>2</v>
      </c>
      <c r="I23" s="88">
        <v>2</v>
      </c>
      <c r="J23" s="88">
        <v>2</v>
      </c>
      <c r="K23" s="88">
        <v>2</v>
      </c>
      <c r="L23" s="89">
        <f t="shared" si="0"/>
        <v>8</v>
      </c>
      <c r="M23" s="88">
        <f t="shared" si="1"/>
        <v>8</v>
      </c>
    </row>
    <row r="24" spans="2:13" s="52" customFormat="1" ht="30.75" customHeight="1">
      <c r="B24" s="555"/>
      <c r="C24" s="556"/>
      <c r="D24" s="479" t="s">
        <v>135</v>
      </c>
      <c r="E24" s="480"/>
      <c r="F24" s="481"/>
      <c r="G24" s="88"/>
      <c r="H24" s="88"/>
      <c r="I24" s="88"/>
      <c r="J24" s="88">
        <v>1</v>
      </c>
      <c r="K24" s="88">
        <v>1</v>
      </c>
      <c r="L24" s="89">
        <f t="shared" si="0"/>
        <v>2</v>
      </c>
      <c r="M24" s="88">
        <f t="shared" si="1"/>
        <v>2</v>
      </c>
    </row>
    <row r="25" spans="2:13" s="52" customFormat="1" ht="16.5" customHeight="1">
      <c r="B25" s="491" t="s">
        <v>13</v>
      </c>
      <c r="C25" s="492"/>
      <c r="D25" s="492"/>
      <c r="E25" s="492"/>
      <c r="F25" s="493"/>
      <c r="G25" s="146">
        <f>SUM(G7:G24)</f>
        <v>0</v>
      </c>
      <c r="H25" s="146">
        <f>SUM(H7:H24)</f>
        <v>29</v>
      </c>
      <c r="I25" s="146">
        <f>SUM(I7:I24)</f>
        <v>30</v>
      </c>
      <c r="J25" s="146">
        <f>SUM(J7:J24)</f>
        <v>31</v>
      </c>
      <c r="K25" s="146">
        <f>SUM(K7:K24)</f>
        <v>34</v>
      </c>
      <c r="L25" s="171">
        <f>SUM(G25:K25)</f>
        <v>124</v>
      </c>
      <c r="M25" s="173">
        <f>SUM(M7:M24)</f>
        <v>124</v>
      </c>
    </row>
    <row r="26" spans="2:13" s="52" customFormat="1" ht="19.5" customHeight="1">
      <c r="B26" s="529" t="s">
        <v>172</v>
      </c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1"/>
    </row>
    <row r="27" spans="2:13" s="52" customFormat="1" ht="17.25" customHeight="1">
      <c r="B27" s="494" t="s">
        <v>304</v>
      </c>
      <c r="C27" s="495"/>
      <c r="D27" s="495"/>
      <c r="E27" s="495"/>
      <c r="F27" s="496"/>
      <c r="G27" s="129">
        <f>G29+G30+G32+G33+G31</f>
        <v>0</v>
      </c>
      <c r="H27" s="129">
        <f>H29+H30+H32+H33+H31</f>
        <v>1</v>
      </c>
      <c r="I27" s="129">
        <f>I29+I30+I32+I33+I31</f>
        <v>2</v>
      </c>
      <c r="J27" s="129">
        <f>J29+J30+J32+J33+J31</f>
        <v>2</v>
      </c>
      <c r="K27" s="129"/>
      <c r="L27" s="129">
        <f aca="true" t="shared" si="2" ref="L27:L33">SUM(G27:K27)</f>
        <v>5</v>
      </c>
      <c r="M27" s="147">
        <f>L27</f>
        <v>5</v>
      </c>
    </row>
    <row r="28" spans="2:13" s="52" customFormat="1" ht="15.75" customHeight="1">
      <c r="B28" s="494" t="s">
        <v>305</v>
      </c>
      <c r="C28" s="495"/>
      <c r="D28" s="495"/>
      <c r="E28" s="495"/>
      <c r="F28" s="496"/>
      <c r="G28" s="147"/>
      <c r="H28" s="147"/>
      <c r="I28" s="147"/>
      <c r="J28" s="147"/>
      <c r="K28" s="171">
        <f>K29+K30+K31+K32+K33</f>
        <v>2</v>
      </c>
      <c r="L28" s="129">
        <f t="shared" si="2"/>
        <v>2</v>
      </c>
      <c r="M28" s="147">
        <f aca="true" t="shared" si="3" ref="M28:M33">L28</f>
        <v>2</v>
      </c>
    </row>
    <row r="29" spans="2:13" s="52" customFormat="1" ht="18" customHeight="1">
      <c r="B29" s="517"/>
      <c r="C29" s="519"/>
      <c r="D29" s="476" t="s">
        <v>241</v>
      </c>
      <c r="E29" s="572"/>
      <c r="F29" s="573"/>
      <c r="G29" s="174"/>
      <c r="H29" s="174"/>
      <c r="I29" s="174"/>
      <c r="J29" s="174"/>
      <c r="K29" s="174">
        <v>1</v>
      </c>
      <c r="L29" s="89">
        <f t="shared" si="2"/>
        <v>1</v>
      </c>
      <c r="M29" s="88">
        <f>L29</f>
        <v>1</v>
      </c>
    </row>
    <row r="30" spans="2:13" s="52" customFormat="1" ht="20.25" customHeight="1">
      <c r="B30" s="520"/>
      <c r="C30" s="522"/>
      <c r="D30" s="476" t="s">
        <v>242</v>
      </c>
      <c r="E30" s="572"/>
      <c r="F30" s="573"/>
      <c r="G30" s="88"/>
      <c r="H30" s="88"/>
      <c r="I30" s="88"/>
      <c r="J30" s="88">
        <v>1</v>
      </c>
      <c r="K30" s="88"/>
      <c r="L30" s="89">
        <f t="shared" si="2"/>
        <v>1</v>
      </c>
      <c r="M30" s="88">
        <f t="shared" si="3"/>
        <v>1</v>
      </c>
    </row>
    <row r="31" spans="2:13" s="52" customFormat="1" ht="18.75" customHeight="1">
      <c r="B31" s="520"/>
      <c r="C31" s="522"/>
      <c r="D31" s="476" t="s">
        <v>96</v>
      </c>
      <c r="E31" s="477"/>
      <c r="F31" s="478"/>
      <c r="G31" s="122"/>
      <c r="H31" s="88"/>
      <c r="I31" s="88">
        <v>1</v>
      </c>
      <c r="J31" s="88"/>
      <c r="K31" s="88"/>
      <c r="L31" s="89">
        <f t="shared" si="2"/>
        <v>1</v>
      </c>
      <c r="M31" s="88">
        <f t="shared" si="3"/>
        <v>1</v>
      </c>
    </row>
    <row r="32" spans="2:13" s="52" customFormat="1" ht="16.5" customHeight="1">
      <c r="B32" s="520"/>
      <c r="C32" s="522"/>
      <c r="D32" s="583" t="s">
        <v>171</v>
      </c>
      <c r="E32" s="584"/>
      <c r="F32" s="585"/>
      <c r="G32" s="122"/>
      <c r="H32" s="88">
        <v>1</v>
      </c>
      <c r="I32" s="88">
        <v>1</v>
      </c>
      <c r="J32" s="88">
        <v>1</v>
      </c>
      <c r="K32" s="88">
        <v>1</v>
      </c>
      <c r="L32" s="89">
        <f t="shared" si="2"/>
        <v>4</v>
      </c>
      <c r="M32" s="88">
        <f t="shared" si="3"/>
        <v>4</v>
      </c>
    </row>
    <row r="33" spans="2:13" s="52" customFormat="1" ht="17.25" customHeight="1">
      <c r="B33" s="523"/>
      <c r="C33" s="525"/>
      <c r="D33" s="583"/>
      <c r="E33" s="584"/>
      <c r="F33" s="585"/>
      <c r="G33" s="122"/>
      <c r="H33" s="88"/>
      <c r="I33" s="88"/>
      <c r="J33" s="88"/>
      <c r="K33" s="88"/>
      <c r="L33" s="89">
        <f t="shared" si="2"/>
        <v>0</v>
      </c>
      <c r="M33" s="88">
        <f t="shared" si="3"/>
        <v>0</v>
      </c>
    </row>
    <row r="34" spans="2:13" s="52" customFormat="1" ht="21" customHeight="1">
      <c r="B34" s="497" t="s">
        <v>301</v>
      </c>
      <c r="C34" s="498"/>
      <c r="D34" s="498"/>
      <c r="E34" s="498"/>
      <c r="F34" s="499"/>
      <c r="G34" s="171">
        <f>G25+G27</f>
        <v>0</v>
      </c>
      <c r="H34" s="171">
        <f>H25+H27</f>
        <v>30</v>
      </c>
      <c r="I34" s="171">
        <f>I25+I27</f>
        <v>32</v>
      </c>
      <c r="J34" s="171">
        <f>J25+J27</f>
        <v>33</v>
      </c>
      <c r="K34" s="171">
        <f>K25+K28</f>
        <v>36</v>
      </c>
      <c r="L34" s="171">
        <f>L25+L27+L28</f>
        <v>131</v>
      </c>
      <c r="M34" s="173">
        <f>L34</f>
        <v>131</v>
      </c>
    </row>
    <row r="35" spans="2:13" s="18" customFormat="1" ht="18" customHeight="1">
      <c r="B35" s="545" t="s">
        <v>69</v>
      </c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7"/>
    </row>
    <row r="36" spans="2:13" s="18" customFormat="1" ht="28.5" customHeight="1">
      <c r="B36" s="586"/>
      <c r="C36" s="587"/>
      <c r="D36" s="590" t="s">
        <v>161</v>
      </c>
      <c r="E36" s="591"/>
      <c r="F36" s="592"/>
      <c r="G36" s="88"/>
      <c r="H36" s="88"/>
      <c r="I36" s="88"/>
      <c r="J36" s="88"/>
      <c r="K36" s="88">
        <v>3</v>
      </c>
      <c r="L36" s="89">
        <f>SUM(G36:K36)</f>
        <v>3</v>
      </c>
      <c r="M36" s="88">
        <f>L36</f>
        <v>3</v>
      </c>
    </row>
    <row r="37" spans="2:13" s="18" customFormat="1" ht="15.75">
      <c r="B37" s="588"/>
      <c r="C37" s="589"/>
      <c r="D37" s="550" t="s">
        <v>67</v>
      </c>
      <c r="E37" s="551"/>
      <c r="F37" s="552"/>
      <c r="G37" s="88"/>
      <c r="H37" s="88"/>
      <c r="I37" s="88"/>
      <c r="J37" s="88"/>
      <c r="K37" s="88">
        <v>1</v>
      </c>
      <c r="L37" s="89">
        <f>SUM(G37:K37)</f>
        <v>1</v>
      </c>
      <c r="M37" s="88">
        <f>L37</f>
        <v>1</v>
      </c>
    </row>
    <row r="38" spans="2:13" s="18" customFormat="1" ht="15.75">
      <c r="B38" s="548"/>
      <c r="C38" s="549"/>
      <c r="D38" s="550" t="s">
        <v>100</v>
      </c>
      <c r="E38" s="551"/>
      <c r="F38" s="552"/>
      <c r="G38" s="88"/>
      <c r="H38" s="88"/>
      <c r="I38" s="88">
        <v>2</v>
      </c>
      <c r="J38" s="88">
        <v>1</v>
      </c>
      <c r="K38" s="88">
        <v>2</v>
      </c>
      <c r="L38" s="89">
        <f>SUM(G38:K38)</f>
        <v>5</v>
      </c>
      <c r="M38" s="88">
        <f>L38</f>
        <v>5</v>
      </c>
    </row>
    <row r="39" spans="2:13" s="52" customFormat="1" ht="18" customHeight="1">
      <c r="B39" s="542" t="s">
        <v>13</v>
      </c>
      <c r="C39" s="542"/>
      <c r="D39" s="542"/>
      <c r="E39" s="542"/>
      <c r="F39" s="542"/>
      <c r="G39" s="171">
        <f>G36+G37+G38</f>
        <v>0</v>
      </c>
      <c r="H39" s="190">
        <f>H36+H37+H38</f>
        <v>0</v>
      </c>
      <c r="I39" s="190">
        <f>I36+I37+I38</f>
        <v>2</v>
      </c>
      <c r="J39" s="190">
        <f>J36+J37+J38</f>
        <v>1</v>
      </c>
      <c r="K39" s="190">
        <f>K36+K37+K38</f>
        <v>6</v>
      </c>
      <c r="L39" s="171">
        <f>SUM(G39:K39)</f>
        <v>9</v>
      </c>
      <c r="M39" s="173">
        <f>L39</f>
        <v>9</v>
      </c>
    </row>
    <row r="40" spans="2:13" s="118" customFormat="1" ht="19.5" customHeight="1">
      <c r="B40" s="490" t="s">
        <v>70</v>
      </c>
      <c r="C40" s="490"/>
      <c r="D40" s="490"/>
      <c r="E40" s="490"/>
      <c r="F40" s="490"/>
      <c r="G40" s="171">
        <f aca="true" t="shared" si="4" ref="G40:L40">G34+G39</f>
        <v>0</v>
      </c>
      <c r="H40" s="171">
        <f t="shared" si="4"/>
        <v>30</v>
      </c>
      <c r="I40" s="171">
        <f t="shared" si="4"/>
        <v>34</v>
      </c>
      <c r="J40" s="171">
        <f t="shared" si="4"/>
        <v>34</v>
      </c>
      <c r="K40" s="171">
        <f t="shared" si="4"/>
        <v>42</v>
      </c>
      <c r="L40" s="171">
        <f t="shared" si="4"/>
        <v>140</v>
      </c>
      <c r="M40" s="246">
        <f>L40</f>
        <v>140</v>
      </c>
    </row>
    <row r="41" ht="20.25" customHeight="1">
      <c r="M41" s="254"/>
    </row>
    <row r="42" ht="30" customHeight="1">
      <c r="M42" s="243"/>
    </row>
  </sheetData>
  <sheetProtection/>
  <mergeCells count="54">
    <mergeCell ref="B39:F39"/>
    <mergeCell ref="B40:F40"/>
    <mergeCell ref="B34:F34"/>
    <mergeCell ref="B35:M35"/>
    <mergeCell ref="B36:C38"/>
    <mergeCell ref="D36:F36"/>
    <mergeCell ref="D37:F37"/>
    <mergeCell ref="D38:F38"/>
    <mergeCell ref="B26:M26"/>
    <mergeCell ref="B27:F27"/>
    <mergeCell ref="B28:F28"/>
    <mergeCell ref="B29:C33"/>
    <mergeCell ref="D29:F29"/>
    <mergeCell ref="D30:F30"/>
    <mergeCell ref="D31:F31"/>
    <mergeCell ref="D32:F32"/>
    <mergeCell ref="D33:F33"/>
    <mergeCell ref="B22:C22"/>
    <mergeCell ref="D22:F22"/>
    <mergeCell ref="B23:C24"/>
    <mergeCell ref="D23:F23"/>
    <mergeCell ref="D24:F24"/>
    <mergeCell ref="B25:F25"/>
    <mergeCell ref="B17:C19"/>
    <mergeCell ref="D17:F17"/>
    <mergeCell ref="D18:F18"/>
    <mergeCell ref="D19:F19"/>
    <mergeCell ref="B20:C21"/>
    <mergeCell ref="D20:F20"/>
    <mergeCell ref="D21:F21"/>
    <mergeCell ref="B11:C11"/>
    <mergeCell ref="D11:F11"/>
    <mergeCell ref="B12:C13"/>
    <mergeCell ref="D12:F12"/>
    <mergeCell ref="D13:F13"/>
    <mergeCell ref="B14:C16"/>
    <mergeCell ref="D14:F14"/>
    <mergeCell ref="D15:F15"/>
    <mergeCell ref="D16:F16"/>
    <mergeCell ref="B6:L6"/>
    <mergeCell ref="B7:C10"/>
    <mergeCell ref="D7:F7"/>
    <mergeCell ref="D8:F8"/>
    <mergeCell ref="D9:F9"/>
    <mergeCell ref="D10:F10"/>
    <mergeCell ref="L1:M1"/>
    <mergeCell ref="B2:M2"/>
    <mergeCell ref="B3:C5"/>
    <mergeCell ref="D3:F3"/>
    <mergeCell ref="G3:K3"/>
    <mergeCell ref="L3:L4"/>
    <mergeCell ref="M3:M5"/>
    <mergeCell ref="D4:F4"/>
    <mergeCell ref="D5:F5"/>
  </mergeCells>
  <printOptions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90" zoomScaleNormal="90" zoomScalePageLayoutView="0" workbookViewId="0" topLeftCell="A1">
      <selection activeCell="A4" sqref="A4:L4"/>
    </sheetView>
  </sheetViews>
  <sheetFormatPr defaultColWidth="9.00390625" defaultRowHeight="12.75"/>
  <cols>
    <col min="1" max="1" width="18.375" style="162" customWidth="1"/>
    <col min="2" max="2" width="6.00390625" style="162" customWidth="1"/>
    <col min="3" max="3" width="4.75390625" style="162" customWidth="1"/>
    <col min="4" max="4" width="7.375" style="162" customWidth="1"/>
    <col min="5" max="5" width="24.375" style="162" customWidth="1"/>
    <col min="6" max="6" width="5.25390625" style="162" customWidth="1"/>
    <col min="7" max="7" width="5.625" style="162" customWidth="1"/>
    <col min="8" max="8" width="5.125" style="162" customWidth="1"/>
    <col min="9" max="10" width="5.25390625" style="162" customWidth="1"/>
    <col min="11" max="11" width="7.25390625" style="269" customWidth="1"/>
    <col min="12" max="12" width="8.875" style="262" customWidth="1"/>
    <col min="13" max="16384" width="9.125" style="162" customWidth="1"/>
  </cols>
  <sheetData>
    <row r="1" ht="23.25" customHeight="1"/>
    <row r="2" spans="1:12" ht="58.5" customHeight="1">
      <c r="A2" s="599" t="s">
        <v>452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2" ht="26.25" customHeight="1">
      <c r="A3" s="600" t="s">
        <v>528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</row>
    <row r="4" spans="1:12" ht="83.25" customHeight="1">
      <c r="A4" s="601" t="s">
        <v>546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</row>
    <row r="5" spans="1:12" ht="18.75" customHeight="1">
      <c r="A5" s="514" t="s">
        <v>59</v>
      </c>
      <c r="B5" s="517" t="s">
        <v>178</v>
      </c>
      <c r="C5" s="518"/>
      <c r="D5" s="519"/>
      <c r="E5" s="122" t="s">
        <v>179</v>
      </c>
      <c r="F5" s="472" t="s">
        <v>62</v>
      </c>
      <c r="G5" s="472"/>
      <c r="H5" s="472"/>
      <c r="I5" s="472"/>
      <c r="J5" s="472"/>
      <c r="K5" s="595" t="s">
        <v>218</v>
      </c>
      <c r="L5" s="292" t="s">
        <v>71</v>
      </c>
    </row>
    <row r="6" spans="1:12" ht="26.25" customHeight="1">
      <c r="A6" s="515"/>
      <c r="B6" s="520"/>
      <c r="C6" s="521"/>
      <c r="D6" s="522"/>
      <c r="E6" s="122" t="s">
        <v>61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595"/>
      <c r="L6" s="293"/>
    </row>
    <row r="7" spans="1:12" ht="33" customHeight="1">
      <c r="A7" s="516"/>
      <c r="B7" s="523"/>
      <c r="C7" s="524"/>
      <c r="D7" s="525"/>
      <c r="E7" s="122" t="s">
        <v>64</v>
      </c>
      <c r="F7" s="88"/>
      <c r="G7" s="88">
        <v>8</v>
      </c>
      <c r="H7" s="88">
        <v>17</v>
      </c>
      <c r="I7" s="88">
        <v>19</v>
      </c>
      <c r="J7" s="88">
        <v>26</v>
      </c>
      <c r="K7" s="265">
        <f>SUM(F7:J7)</f>
        <v>70</v>
      </c>
      <c r="L7" s="294"/>
    </row>
    <row r="8" spans="1:12" ht="42.75" customHeight="1">
      <c r="A8" s="95" t="s">
        <v>183</v>
      </c>
      <c r="B8" s="479" t="s">
        <v>544</v>
      </c>
      <c r="C8" s="480"/>
      <c r="D8" s="481"/>
      <c r="E8" s="94" t="s">
        <v>245</v>
      </c>
      <c r="F8" s="88"/>
      <c r="G8" s="88"/>
      <c r="H8" s="88">
        <v>1</v>
      </c>
      <c r="I8" s="88"/>
      <c r="J8" s="88"/>
      <c r="K8" s="89">
        <f>SUM(F8:J8)</f>
        <v>1</v>
      </c>
      <c r="L8" s="122">
        <f>K8</f>
        <v>1</v>
      </c>
    </row>
    <row r="9" spans="1:12" s="52" customFormat="1" ht="34.5" customHeight="1">
      <c r="A9" s="95" t="s">
        <v>177</v>
      </c>
      <c r="B9" s="479" t="s">
        <v>533</v>
      </c>
      <c r="C9" s="480"/>
      <c r="D9" s="481"/>
      <c r="E9" s="94" t="s">
        <v>114</v>
      </c>
      <c r="F9" s="88"/>
      <c r="G9" s="88"/>
      <c r="H9" s="88">
        <v>1</v>
      </c>
      <c r="I9" s="88">
        <v>1</v>
      </c>
      <c r="J9" s="88"/>
      <c r="K9" s="89">
        <f aca="true" t="shared" si="0" ref="K9:K17">SUM(F9:J9)</f>
        <v>2</v>
      </c>
      <c r="L9" s="122">
        <f aca="true" t="shared" si="1" ref="L9:L18">K9</f>
        <v>2</v>
      </c>
    </row>
    <row r="10" spans="1:12" s="52" customFormat="1" ht="30" customHeight="1">
      <c r="A10" s="593" t="s">
        <v>180</v>
      </c>
      <c r="B10" s="479" t="s">
        <v>515</v>
      </c>
      <c r="C10" s="480"/>
      <c r="D10" s="481"/>
      <c r="E10" s="128" t="s">
        <v>306</v>
      </c>
      <c r="F10" s="88"/>
      <c r="G10" s="88">
        <v>1</v>
      </c>
      <c r="H10" s="88">
        <v>1</v>
      </c>
      <c r="I10" s="88">
        <v>1</v>
      </c>
      <c r="J10" s="88"/>
      <c r="K10" s="89">
        <f t="shared" si="0"/>
        <v>3</v>
      </c>
      <c r="L10" s="122">
        <f t="shared" si="1"/>
        <v>3</v>
      </c>
    </row>
    <row r="11" spans="1:12" s="52" customFormat="1" ht="30" customHeight="1">
      <c r="A11" s="594"/>
      <c r="B11" s="479" t="s">
        <v>545</v>
      </c>
      <c r="C11" s="597"/>
      <c r="D11" s="598"/>
      <c r="E11" s="94" t="s">
        <v>112</v>
      </c>
      <c r="F11" s="88"/>
      <c r="G11" s="88">
        <v>1</v>
      </c>
      <c r="H11" s="88"/>
      <c r="I11" s="88"/>
      <c r="J11" s="88"/>
      <c r="K11" s="89">
        <f t="shared" si="0"/>
        <v>1</v>
      </c>
      <c r="L11" s="122">
        <f t="shared" si="1"/>
        <v>1</v>
      </c>
    </row>
    <row r="12" spans="1:12" s="52" customFormat="1" ht="27.75" customHeight="1">
      <c r="A12" s="594"/>
      <c r="B12" s="479" t="s">
        <v>535</v>
      </c>
      <c r="C12" s="480"/>
      <c r="D12" s="481"/>
      <c r="E12" s="94" t="s">
        <v>111</v>
      </c>
      <c r="F12" s="88"/>
      <c r="G12" s="88"/>
      <c r="H12" s="88"/>
      <c r="I12" s="88"/>
      <c r="J12" s="88">
        <v>1</v>
      </c>
      <c r="K12" s="89">
        <f t="shared" si="0"/>
        <v>1</v>
      </c>
      <c r="L12" s="122">
        <f t="shared" si="1"/>
        <v>1</v>
      </c>
    </row>
    <row r="13" spans="1:12" s="52" customFormat="1" ht="26.25" customHeight="1">
      <c r="A13" s="474" t="s">
        <v>184</v>
      </c>
      <c r="B13" s="476" t="s">
        <v>538</v>
      </c>
      <c r="C13" s="477"/>
      <c r="D13" s="478"/>
      <c r="E13" s="94" t="s">
        <v>112</v>
      </c>
      <c r="F13" s="88"/>
      <c r="G13" s="88"/>
      <c r="H13" s="88"/>
      <c r="I13" s="88"/>
      <c r="J13" s="88">
        <v>1</v>
      </c>
      <c r="K13" s="89">
        <f t="shared" si="0"/>
        <v>1</v>
      </c>
      <c r="L13" s="122">
        <f t="shared" si="1"/>
        <v>1</v>
      </c>
    </row>
    <row r="14" spans="1:12" s="52" customFormat="1" ht="31.5" customHeight="1">
      <c r="A14" s="532"/>
      <c r="B14" s="479" t="s">
        <v>536</v>
      </c>
      <c r="C14" s="480"/>
      <c r="D14" s="481"/>
      <c r="E14" s="94" t="s">
        <v>307</v>
      </c>
      <c r="F14" s="88"/>
      <c r="G14" s="88"/>
      <c r="H14" s="88"/>
      <c r="I14" s="88"/>
      <c r="J14" s="88">
        <v>1</v>
      </c>
      <c r="K14" s="89">
        <f t="shared" si="0"/>
        <v>1</v>
      </c>
      <c r="L14" s="122">
        <f t="shared" si="1"/>
        <v>1</v>
      </c>
    </row>
    <row r="15" spans="1:12" s="52" customFormat="1" ht="27.75" customHeight="1">
      <c r="A15" s="532"/>
      <c r="B15" s="476" t="s">
        <v>499</v>
      </c>
      <c r="C15" s="477"/>
      <c r="D15" s="478"/>
      <c r="E15" s="94" t="s">
        <v>91</v>
      </c>
      <c r="F15" s="88"/>
      <c r="G15" s="88"/>
      <c r="H15" s="88"/>
      <c r="I15" s="88">
        <v>1</v>
      </c>
      <c r="J15" s="88"/>
      <c r="K15" s="89">
        <f t="shared" si="0"/>
        <v>1</v>
      </c>
      <c r="L15" s="122">
        <f t="shared" si="1"/>
        <v>1</v>
      </c>
    </row>
    <row r="16" spans="1:12" s="52" customFormat="1" ht="35.25" customHeight="1">
      <c r="A16" s="532"/>
      <c r="B16" s="479" t="s">
        <v>525</v>
      </c>
      <c r="C16" s="480"/>
      <c r="D16" s="481"/>
      <c r="E16" s="91" t="s">
        <v>243</v>
      </c>
      <c r="F16" s="88"/>
      <c r="G16" s="88">
        <v>1</v>
      </c>
      <c r="H16" s="88"/>
      <c r="I16" s="88"/>
      <c r="J16" s="88"/>
      <c r="K16" s="89">
        <f t="shared" si="0"/>
        <v>1</v>
      </c>
      <c r="L16" s="122">
        <f t="shared" si="1"/>
        <v>1</v>
      </c>
    </row>
    <row r="17" spans="1:12" s="52" customFormat="1" ht="63.75" customHeight="1">
      <c r="A17" s="517" t="s">
        <v>181</v>
      </c>
      <c r="B17" s="543" t="s">
        <v>412</v>
      </c>
      <c r="C17" s="596"/>
      <c r="D17" s="596"/>
      <c r="E17" s="91" t="s">
        <v>547</v>
      </c>
      <c r="F17" s="88"/>
      <c r="G17" s="88">
        <v>1</v>
      </c>
      <c r="H17" s="88">
        <v>1</v>
      </c>
      <c r="I17" s="88">
        <v>1</v>
      </c>
      <c r="J17" s="88">
        <v>1</v>
      </c>
      <c r="K17" s="89">
        <f t="shared" si="0"/>
        <v>4</v>
      </c>
      <c r="L17" s="122">
        <f t="shared" si="1"/>
        <v>4</v>
      </c>
    </row>
    <row r="18" spans="1:12" s="52" customFormat="1" ht="36" customHeight="1">
      <c r="A18" s="523"/>
      <c r="B18" s="543" t="s">
        <v>534</v>
      </c>
      <c r="C18" s="543"/>
      <c r="D18" s="543"/>
      <c r="E18" s="94" t="s">
        <v>114</v>
      </c>
      <c r="F18" s="88"/>
      <c r="G18" s="88"/>
      <c r="H18" s="88"/>
      <c r="I18" s="88"/>
      <c r="J18" s="88">
        <v>1</v>
      </c>
      <c r="K18" s="89">
        <f>SUM(F18:J18)</f>
        <v>1</v>
      </c>
      <c r="L18" s="122">
        <f t="shared" si="1"/>
        <v>1</v>
      </c>
    </row>
    <row r="19" spans="1:17" ht="27" customHeight="1">
      <c r="A19" s="491" t="s">
        <v>24</v>
      </c>
      <c r="B19" s="492"/>
      <c r="C19" s="492"/>
      <c r="D19" s="493"/>
      <c r="E19" s="252"/>
      <c r="F19" s="251">
        <f aca="true" t="shared" si="2" ref="F19:L19">SUM(F8:F18)</f>
        <v>0</v>
      </c>
      <c r="G19" s="251">
        <f t="shared" si="2"/>
        <v>4</v>
      </c>
      <c r="H19" s="251">
        <f t="shared" si="2"/>
        <v>4</v>
      </c>
      <c r="I19" s="251">
        <f t="shared" si="2"/>
        <v>4</v>
      </c>
      <c r="J19" s="251">
        <f t="shared" si="2"/>
        <v>5</v>
      </c>
      <c r="K19" s="251">
        <f>SUM(K8:K18)</f>
        <v>17</v>
      </c>
      <c r="L19" s="251">
        <f t="shared" si="2"/>
        <v>17</v>
      </c>
      <c r="P19" s="266"/>
      <c r="Q19" s="267"/>
    </row>
    <row r="20" spans="1:12" ht="34.5" customHeight="1">
      <c r="A20" s="52"/>
      <c r="B20" s="52"/>
      <c r="C20" s="52"/>
      <c r="D20" s="52"/>
      <c r="E20" s="52"/>
      <c r="F20" s="268">
        <v>2</v>
      </c>
      <c r="G20" s="268">
        <v>3</v>
      </c>
      <c r="H20" s="268">
        <v>3</v>
      </c>
      <c r="I20" s="268">
        <v>3</v>
      </c>
      <c r="J20" s="268">
        <v>4</v>
      </c>
      <c r="K20" s="268"/>
      <c r="L20" s="253"/>
    </row>
    <row r="21" ht="28.5" customHeight="1"/>
  </sheetData>
  <sheetProtection/>
  <mergeCells count="23">
    <mergeCell ref="A2:L2"/>
    <mergeCell ref="A3:L3"/>
    <mergeCell ref="A4:L4"/>
    <mergeCell ref="F5:J5"/>
    <mergeCell ref="B18:D18"/>
    <mergeCell ref="A17:A18"/>
    <mergeCell ref="L5:L7"/>
    <mergeCell ref="A5:A7"/>
    <mergeCell ref="B10:D10"/>
    <mergeCell ref="B9:D9"/>
    <mergeCell ref="A19:D19"/>
    <mergeCell ref="A13:A16"/>
    <mergeCell ref="B13:D13"/>
    <mergeCell ref="B14:D14"/>
    <mergeCell ref="B17:D17"/>
    <mergeCell ref="B11:D11"/>
    <mergeCell ref="B15:D15"/>
    <mergeCell ref="B16:D16"/>
    <mergeCell ref="B12:D12"/>
    <mergeCell ref="A10:A12"/>
    <mergeCell ref="B8:D8"/>
    <mergeCell ref="B5:D7"/>
    <mergeCell ref="K5:K6"/>
  </mergeCells>
  <printOptions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5"/>
  <sheetViews>
    <sheetView zoomScale="110" zoomScaleNormal="110" zoomScalePageLayoutView="0" workbookViewId="0" topLeftCell="A16">
      <selection activeCell="M24" sqref="M24"/>
    </sheetView>
  </sheetViews>
  <sheetFormatPr defaultColWidth="9.00390625" defaultRowHeight="12.75"/>
  <cols>
    <col min="1" max="1" width="8.00390625" style="0" customWidth="1"/>
    <col min="2" max="2" width="0.12890625" style="0" hidden="1" customWidth="1"/>
    <col min="3" max="3" width="33.375" style="0" customWidth="1"/>
    <col min="4" max="4" width="6.00390625" style="0" customWidth="1"/>
    <col min="5" max="5" width="9.25390625" style="0" customWidth="1"/>
    <col min="6" max="6" width="20.75390625" style="0" customWidth="1"/>
    <col min="7" max="8" width="7.125" style="0" customWidth="1"/>
    <col min="9" max="9" width="10.75390625" style="53" customWidth="1"/>
  </cols>
  <sheetData>
    <row r="1" spans="2:13" ht="61.5" customHeight="1">
      <c r="B1" s="609" t="s">
        <v>186</v>
      </c>
      <c r="C1" s="609"/>
      <c r="D1" s="609"/>
      <c r="E1" s="609"/>
      <c r="F1" s="609"/>
      <c r="G1" s="609"/>
      <c r="H1" s="609"/>
      <c r="I1" s="609"/>
      <c r="J1" s="60"/>
      <c r="K1" s="60"/>
      <c r="L1" s="60"/>
      <c r="M1" s="60"/>
    </row>
    <row r="2" spans="2:13" ht="24.75" customHeight="1">
      <c r="B2" s="610" t="s">
        <v>187</v>
      </c>
      <c r="C2" s="610"/>
      <c r="D2" s="610"/>
      <c r="E2" s="610"/>
      <c r="F2" s="610"/>
      <c r="G2" s="610"/>
      <c r="H2" s="610"/>
      <c r="I2" s="610"/>
      <c r="J2" s="59"/>
      <c r="K2" s="59"/>
      <c r="L2" s="59"/>
      <c r="M2" s="59"/>
    </row>
    <row r="3" spans="2:13" ht="24.75" customHeight="1">
      <c r="B3" s="82"/>
      <c r="C3" s="82"/>
      <c r="D3" s="82"/>
      <c r="E3" s="82"/>
      <c r="F3" s="82"/>
      <c r="G3" s="82"/>
      <c r="H3" s="82"/>
      <c r="I3" s="82"/>
      <c r="J3" s="59"/>
      <c r="K3" s="59"/>
      <c r="L3" s="59"/>
      <c r="M3" s="59"/>
    </row>
    <row r="4" spans="3:9" ht="50.25" customHeight="1">
      <c r="C4" s="513" t="s">
        <v>420</v>
      </c>
      <c r="D4" s="623"/>
      <c r="E4" s="623"/>
      <c r="F4" s="623"/>
      <c r="G4" s="623"/>
      <c r="H4" s="623"/>
      <c r="I4" s="623"/>
    </row>
    <row r="5" spans="3:9" ht="15.75" customHeight="1">
      <c r="C5" s="57"/>
      <c r="D5" s="58"/>
      <c r="E5" s="58"/>
      <c r="F5" s="58"/>
      <c r="G5" s="58"/>
      <c r="H5" s="58"/>
      <c r="I5" s="58"/>
    </row>
    <row r="6" spans="3:9" ht="47.25" customHeight="1">
      <c r="C6" s="514" t="s">
        <v>59</v>
      </c>
      <c r="D6" s="487" t="s">
        <v>60</v>
      </c>
      <c r="E6" s="488"/>
      <c r="F6" s="489"/>
      <c r="G6" s="529" t="s">
        <v>62</v>
      </c>
      <c r="H6" s="531"/>
      <c r="I6" s="526" t="s">
        <v>71</v>
      </c>
    </row>
    <row r="7" spans="3:9" ht="18.75" customHeight="1">
      <c r="C7" s="515"/>
      <c r="D7" s="487" t="s">
        <v>61</v>
      </c>
      <c r="E7" s="488"/>
      <c r="F7" s="489"/>
      <c r="G7" s="89" t="s">
        <v>421</v>
      </c>
      <c r="H7" s="89" t="s">
        <v>309</v>
      </c>
      <c r="I7" s="533"/>
    </row>
    <row r="8" spans="3:9" ht="19.5" customHeight="1">
      <c r="C8" s="516"/>
      <c r="D8" s="487" t="s">
        <v>64</v>
      </c>
      <c r="E8" s="488"/>
      <c r="F8" s="489"/>
      <c r="G8" s="88">
        <v>1</v>
      </c>
      <c r="H8" s="88">
        <v>1</v>
      </c>
      <c r="I8" s="534"/>
    </row>
    <row r="9" spans="3:9" ht="15.75">
      <c r="C9" s="617" t="s">
        <v>173</v>
      </c>
      <c r="D9" s="618"/>
      <c r="E9" s="618"/>
      <c r="F9" s="618"/>
      <c r="G9" s="618"/>
      <c r="H9" s="618"/>
      <c r="I9" s="619"/>
    </row>
    <row r="10" spans="3:9" ht="15.75">
      <c r="C10" s="474" t="s">
        <v>234</v>
      </c>
      <c r="D10" s="550" t="s">
        <v>33</v>
      </c>
      <c r="E10" s="551"/>
      <c r="F10" s="552"/>
      <c r="G10" s="99">
        <v>4</v>
      </c>
      <c r="H10" s="99">
        <v>4</v>
      </c>
      <c r="I10" s="100">
        <f>SUM(G10:G10)</f>
        <v>4</v>
      </c>
    </row>
    <row r="11" spans="3:9" ht="15.75">
      <c r="C11" s="532"/>
      <c r="D11" s="550" t="s">
        <v>191</v>
      </c>
      <c r="E11" s="551"/>
      <c r="F11" s="552"/>
      <c r="G11" s="99">
        <v>3</v>
      </c>
      <c r="H11" s="99">
        <v>4</v>
      </c>
      <c r="I11" s="100">
        <v>4</v>
      </c>
    </row>
    <row r="12" spans="3:9" ht="17.25" customHeight="1">
      <c r="C12" s="90" t="s">
        <v>188</v>
      </c>
      <c r="D12" s="550" t="s">
        <v>66</v>
      </c>
      <c r="E12" s="551"/>
      <c r="F12" s="552"/>
      <c r="G12" s="99">
        <v>5</v>
      </c>
      <c r="H12" s="99">
        <v>3</v>
      </c>
      <c r="I12" s="100">
        <f aca="true" t="shared" si="0" ref="I12:I19">SUM(G12)</f>
        <v>5</v>
      </c>
    </row>
    <row r="13" spans="3:9" ht="20.25" customHeight="1">
      <c r="C13" s="90" t="s">
        <v>165</v>
      </c>
      <c r="D13" s="550" t="s">
        <v>96</v>
      </c>
      <c r="E13" s="551"/>
      <c r="F13" s="552"/>
      <c r="G13" s="99">
        <v>2</v>
      </c>
      <c r="H13" s="99">
        <v>2</v>
      </c>
      <c r="I13" s="100">
        <f t="shared" si="0"/>
        <v>2</v>
      </c>
    </row>
    <row r="14" spans="3:9" ht="15.75" customHeight="1">
      <c r="C14" s="474" t="s">
        <v>166</v>
      </c>
      <c r="D14" s="550" t="s">
        <v>98</v>
      </c>
      <c r="E14" s="551"/>
      <c r="F14" s="552"/>
      <c r="G14" s="99">
        <v>2</v>
      </c>
      <c r="H14" s="99">
        <v>2</v>
      </c>
      <c r="I14" s="100">
        <f t="shared" si="0"/>
        <v>2</v>
      </c>
    </row>
    <row r="15" spans="3:9" ht="15.75" customHeight="1">
      <c r="C15" s="532"/>
      <c r="D15" s="550" t="s">
        <v>99</v>
      </c>
      <c r="E15" s="551"/>
      <c r="F15" s="552"/>
      <c r="G15" s="99"/>
      <c r="H15" s="99">
        <v>1</v>
      </c>
      <c r="I15" s="100">
        <v>1</v>
      </c>
    </row>
    <row r="16" spans="3:9" ht="15.75" customHeight="1">
      <c r="C16" s="485"/>
      <c r="D16" s="550" t="s">
        <v>97</v>
      </c>
      <c r="E16" s="551"/>
      <c r="F16" s="552"/>
      <c r="G16" s="99">
        <v>2</v>
      </c>
      <c r="H16" s="99">
        <v>2</v>
      </c>
      <c r="I16" s="100">
        <f t="shared" si="0"/>
        <v>2</v>
      </c>
    </row>
    <row r="17" spans="3:9" ht="15.75" customHeight="1">
      <c r="C17" s="474" t="s">
        <v>169</v>
      </c>
      <c r="D17" s="550" t="s">
        <v>422</v>
      </c>
      <c r="E17" s="551"/>
      <c r="F17" s="552"/>
      <c r="G17" s="99">
        <v>1</v>
      </c>
      <c r="H17" s="99"/>
      <c r="I17" s="100">
        <f t="shared" si="0"/>
        <v>1</v>
      </c>
    </row>
    <row r="18" spans="3:9" ht="15.75" customHeight="1">
      <c r="C18" s="475"/>
      <c r="D18" s="550" t="s">
        <v>106</v>
      </c>
      <c r="E18" s="551"/>
      <c r="F18" s="552"/>
      <c r="G18" s="99">
        <v>1</v>
      </c>
      <c r="H18" s="99"/>
      <c r="I18" s="100">
        <f t="shared" si="0"/>
        <v>1</v>
      </c>
    </row>
    <row r="19" spans="3:9" ht="15" customHeight="1">
      <c r="C19" s="135" t="s">
        <v>171</v>
      </c>
      <c r="D19" s="550" t="s">
        <v>171</v>
      </c>
      <c r="E19" s="551"/>
      <c r="F19" s="552"/>
      <c r="G19" s="99">
        <v>3</v>
      </c>
      <c r="H19" s="99">
        <v>3</v>
      </c>
      <c r="I19" s="100">
        <f t="shared" si="0"/>
        <v>3</v>
      </c>
    </row>
    <row r="20" spans="3:9" ht="33.75" customHeight="1">
      <c r="C20" s="136" t="s">
        <v>100</v>
      </c>
      <c r="D20" s="590" t="s">
        <v>189</v>
      </c>
      <c r="E20" s="591"/>
      <c r="F20" s="592"/>
      <c r="G20" s="99">
        <v>8</v>
      </c>
      <c r="H20" s="99">
        <v>12</v>
      </c>
      <c r="I20" s="100">
        <v>12</v>
      </c>
    </row>
    <row r="21" spans="3:14" ht="22.5" customHeight="1">
      <c r="C21" s="620" t="s">
        <v>63</v>
      </c>
      <c r="D21" s="621"/>
      <c r="E21" s="621"/>
      <c r="F21" s="622"/>
      <c r="G21" s="149">
        <f>SUM(G10:G20)</f>
        <v>31</v>
      </c>
      <c r="H21" s="149">
        <f>SUM(H10:H20)</f>
        <v>33</v>
      </c>
      <c r="I21" s="149">
        <f>SUM(I10:I20)</f>
        <v>37</v>
      </c>
      <c r="M21" s="56"/>
      <c r="N21" s="55"/>
    </row>
    <row r="22" spans="3:9" ht="19.5" customHeight="1">
      <c r="C22" s="614" t="s">
        <v>172</v>
      </c>
      <c r="D22" s="615"/>
      <c r="E22" s="615"/>
      <c r="F22" s="615"/>
      <c r="G22" s="615"/>
      <c r="H22" s="615"/>
      <c r="I22" s="616"/>
    </row>
    <row r="23" spans="3:9" ht="15.75">
      <c r="C23" s="606" t="s">
        <v>190</v>
      </c>
      <c r="D23" s="607"/>
      <c r="E23" s="607"/>
      <c r="F23" s="608"/>
      <c r="G23" s="49">
        <v>1</v>
      </c>
      <c r="H23" s="49">
        <v>1</v>
      </c>
      <c r="I23" s="54">
        <f>SUM(G23:G23)</f>
        <v>1</v>
      </c>
    </row>
    <row r="24" spans="3:9" ht="32.25" customHeight="1">
      <c r="C24" s="611" t="s">
        <v>238</v>
      </c>
      <c r="D24" s="612"/>
      <c r="E24" s="612"/>
      <c r="F24" s="613"/>
      <c r="G24" s="81">
        <f>G21+G23</f>
        <v>32</v>
      </c>
      <c r="H24" s="81">
        <f>H21+H23</f>
        <v>34</v>
      </c>
      <c r="I24" s="81">
        <f>I21+I23</f>
        <v>38</v>
      </c>
    </row>
    <row r="25" spans="3:9" ht="18.75" customHeight="1">
      <c r="C25" s="603" t="s">
        <v>70</v>
      </c>
      <c r="D25" s="604"/>
      <c r="E25" s="604"/>
      <c r="F25" s="605"/>
      <c r="G25" s="149">
        <f>G24</f>
        <v>32</v>
      </c>
      <c r="H25" s="149">
        <f>H24</f>
        <v>34</v>
      </c>
      <c r="I25" s="149">
        <f>I24</f>
        <v>38</v>
      </c>
    </row>
  </sheetData>
  <sheetProtection/>
  <mergeCells count="29">
    <mergeCell ref="D16:F16"/>
    <mergeCell ref="C6:C8"/>
    <mergeCell ref="I6:I8"/>
    <mergeCell ref="G6:H6"/>
    <mergeCell ref="C4:I4"/>
    <mergeCell ref="D6:F6"/>
    <mergeCell ref="D7:F7"/>
    <mergeCell ref="D12:F12"/>
    <mergeCell ref="D13:F13"/>
    <mergeCell ref="C22:I22"/>
    <mergeCell ref="C14:C16"/>
    <mergeCell ref="D14:F14"/>
    <mergeCell ref="D8:F8"/>
    <mergeCell ref="D15:F15"/>
    <mergeCell ref="C9:I9"/>
    <mergeCell ref="C10:C11"/>
    <mergeCell ref="D10:F10"/>
    <mergeCell ref="D11:F11"/>
    <mergeCell ref="C21:F21"/>
    <mergeCell ref="C17:C18"/>
    <mergeCell ref="D17:F17"/>
    <mergeCell ref="D18:F18"/>
    <mergeCell ref="C25:F25"/>
    <mergeCell ref="C23:F23"/>
    <mergeCell ref="B1:I1"/>
    <mergeCell ref="B2:I2"/>
    <mergeCell ref="C24:F24"/>
    <mergeCell ref="D19:F19"/>
    <mergeCell ref="D20:F2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zoomScalePageLayoutView="0" workbookViewId="0" topLeftCell="A1">
      <selection activeCell="M36" sqref="M36"/>
    </sheetView>
  </sheetViews>
  <sheetFormatPr defaultColWidth="9.00390625" defaultRowHeight="12.75"/>
  <cols>
    <col min="1" max="1" width="22.875" style="126" customWidth="1"/>
    <col min="2" max="2" width="21.75390625" style="126" customWidth="1"/>
    <col min="3" max="3" width="6.00390625" style="126" customWidth="1"/>
    <col min="4" max="4" width="1.12109375" style="126" customWidth="1"/>
    <col min="5" max="6" width="7.125" style="126" customWidth="1"/>
    <col min="7" max="7" width="7.25390625" style="126" customWidth="1"/>
    <col min="8" max="8" width="7.625" style="126" customWidth="1"/>
    <col min="9" max="9" width="10.875" style="126" customWidth="1"/>
    <col min="10" max="11" width="7.125" style="126" customWidth="1"/>
    <col min="12" max="12" width="10.75390625" style="127" customWidth="1"/>
    <col min="13" max="16384" width="9.125" style="126" customWidth="1"/>
  </cols>
  <sheetData>
    <row r="1" spans="1:9" s="18" customFormat="1" ht="15.75">
      <c r="A1" s="77"/>
      <c r="B1" s="77"/>
      <c r="C1" s="77"/>
      <c r="D1" s="77"/>
      <c r="E1" s="124"/>
      <c r="F1" s="124"/>
      <c r="G1" s="124"/>
      <c r="H1" s="562" t="s">
        <v>267</v>
      </c>
      <c r="I1" s="562"/>
    </row>
    <row r="2" spans="1:9" s="18" customFormat="1" ht="64.5" customHeight="1">
      <c r="A2" s="563" t="s">
        <v>411</v>
      </c>
      <c r="B2" s="563"/>
      <c r="C2" s="563"/>
      <c r="D2" s="563"/>
      <c r="E2" s="563"/>
      <c r="F2" s="563"/>
      <c r="G2" s="563"/>
      <c r="H2" s="563"/>
      <c r="I2" s="563"/>
    </row>
    <row r="3" spans="1:9" s="62" customFormat="1" ht="32.25" customHeight="1">
      <c r="A3" s="471" t="s">
        <v>59</v>
      </c>
      <c r="B3" s="472" t="s">
        <v>60</v>
      </c>
      <c r="C3" s="472"/>
      <c r="D3" s="472"/>
      <c r="E3" s="473"/>
      <c r="F3" s="624" t="s">
        <v>62</v>
      </c>
      <c r="G3" s="625"/>
      <c r="H3" s="570" t="s">
        <v>218</v>
      </c>
      <c r="I3" s="473" t="s">
        <v>71</v>
      </c>
    </row>
    <row r="4" spans="1:9" s="62" customFormat="1" ht="18.75" customHeight="1">
      <c r="A4" s="471"/>
      <c r="B4" s="472" t="s">
        <v>61</v>
      </c>
      <c r="C4" s="472"/>
      <c r="D4" s="472"/>
      <c r="E4" s="473"/>
      <c r="F4" s="125">
        <v>10</v>
      </c>
      <c r="G4" s="114">
        <v>11</v>
      </c>
      <c r="H4" s="571"/>
      <c r="I4" s="473"/>
    </row>
    <row r="5" spans="1:9" s="62" customFormat="1" ht="18.75" customHeight="1">
      <c r="A5" s="471"/>
      <c r="B5" s="472" t="s">
        <v>64</v>
      </c>
      <c r="C5" s="472"/>
      <c r="D5" s="472"/>
      <c r="E5" s="473"/>
      <c r="F5" s="125">
        <v>5</v>
      </c>
      <c r="G5" s="114">
        <v>8</v>
      </c>
      <c r="H5" s="89">
        <f>SUM(E5:G5)</f>
        <v>13</v>
      </c>
      <c r="I5" s="473"/>
    </row>
    <row r="6" spans="1:9" s="52" customFormat="1" ht="22.5" customHeight="1">
      <c r="A6" s="487" t="s">
        <v>173</v>
      </c>
      <c r="B6" s="488"/>
      <c r="C6" s="488"/>
      <c r="D6" s="488"/>
      <c r="E6" s="488"/>
      <c r="F6" s="488"/>
      <c r="G6" s="488"/>
      <c r="H6" s="488"/>
      <c r="I6" s="489"/>
    </row>
    <row r="7" spans="1:9" s="18" customFormat="1" ht="15.75">
      <c r="A7" s="543" t="s">
        <v>234</v>
      </c>
      <c r="B7" s="476" t="s">
        <v>33</v>
      </c>
      <c r="C7" s="477"/>
      <c r="D7" s="478"/>
      <c r="E7" s="88" t="s">
        <v>268</v>
      </c>
      <c r="F7" s="99">
        <v>1</v>
      </c>
      <c r="G7" s="99">
        <v>1</v>
      </c>
      <c r="H7" s="100">
        <f aca="true" t="shared" si="0" ref="H7:H19">SUM(F7:G7)</f>
        <v>2</v>
      </c>
      <c r="I7" s="88">
        <f aca="true" t="shared" si="1" ref="I7:I20">H7</f>
        <v>2</v>
      </c>
    </row>
    <row r="8" spans="1:9" s="18" customFormat="1" ht="15.75">
      <c r="A8" s="543"/>
      <c r="B8" s="476" t="s">
        <v>92</v>
      </c>
      <c r="C8" s="477"/>
      <c r="D8" s="478"/>
      <c r="E8" s="88" t="s">
        <v>268</v>
      </c>
      <c r="F8" s="99">
        <v>3</v>
      </c>
      <c r="G8" s="99">
        <v>3</v>
      </c>
      <c r="H8" s="100">
        <f t="shared" si="0"/>
        <v>6</v>
      </c>
      <c r="I8" s="88">
        <f t="shared" si="1"/>
        <v>6</v>
      </c>
    </row>
    <row r="9" spans="1:9" s="18" customFormat="1" ht="30" customHeight="1">
      <c r="A9" s="90" t="s">
        <v>164</v>
      </c>
      <c r="B9" s="476" t="s">
        <v>242</v>
      </c>
      <c r="C9" s="477"/>
      <c r="D9" s="478"/>
      <c r="E9" s="88" t="s">
        <v>268</v>
      </c>
      <c r="F9" s="88">
        <v>1</v>
      </c>
      <c r="G9" s="88"/>
      <c r="H9" s="89">
        <f t="shared" si="0"/>
        <v>1</v>
      </c>
      <c r="I9" s="88">
        <f t="shared" si="1"/>
        <v>1</v>
      </c>
    </row>
    <row r="10" spans="1:9" s="18" customFormat="1" ht="28.5" customHeight="1">
      <c r="A10" s="90" t="s">
        <v>163</v>
      </c>
      <c r="B10" s="479" t="s">
        <v>161</v>
      </c>
      <c r="C10" s="480"/>
      <c r="D10" s="481"/>
      <c r="E10" s="88" t="s">
        <v>268</v>
      </c>
      <c r="F10" s="88">
        <v>3</v>
      </c>
      <c r="G10" s="88">
        <v>3</v>
      </c>
      <c r="H10" s="89">
        <f t="shared" si="0"/>
        <v>6</v>
      </c>
      <c r="I10" s="88">
        <f t="shared" si="1"/>
        <v>6</v>
      </c>
    </row>
    <row r="11" spans="1:9" s="18" customFormat="1" ht="15.75" customHeight="1">
      <c r="A11" s="474" t="s">
        <v>65</v>
      </c>
      <c r="B11" s="476" t="s">
        <v>66</v>
      </c>
      <c r="C11" s="477"/>
      <c r="D11" s="478"/>
      <c r="E11" s="88" t="s">
        <v>268</v>
      </c>
      <c r="F11" s="88">
        <v>5</v>
      </c>
      <c r="G11" s="88">
        <v>5</v>
      </c>
      <c r="H11" s="89">
        <f t="shared" si="0"/>
        <v>10</v>
      </c>
      <c r="I11" s="88">
        <f t="shared" si="1"/>
        <v>10</v>
      </c>
    </row>
    <row r="12" spans="1:9" s="18" customFormat="1" ht="15.75" customHeight="1">
      <c r="A12" s="485"/>
      <c r="B12" s="476" t="s">
        <v>67</v>
      </c>
      <c r="C12" s="477"/>
      <c r="D12" s="478"/>
      <c r="E12" s="88" t="s">
        <v>268</v>
      </c>
      <c r="F12" s="88">
        <v>1</v>
      </c>
      <c r="G12" s="88">
        <v>1</v>
      </c>
      <c r="H12" s="89">
        <f t="shared" si="0"/>
        <v>2</v>
      </c>
      <c r="I12" s="88">
        <f t="shared" si="1"/>
        <v>2</v>
      </c>
    </row>
    <row r="13" spans="1:9" s="18" customFormat="1" ht="15.75" customHeight="1">
      <c r="A13" s="474" t="s">
        <v>269</v>
      </c>
      <c r="B13" s="476" t="s">
        <v>98</v>
      </c>
      <c r="C13" s="477"/>
      <c r="D13" s="478"/>
      <c r="E13" s="88" t="s">
        <v>268</v>
      </c>
      <c r="F13" s="88">
        <v>2</v>
      </c>
      <c r="G13" s="88">
        <v>2</v>
      </c>
      <c r="H13" s="89">
        <f t="shared" si="0"/>
        <v>4</v>
      </c>
      <c r="I13" s="88">
        <f t="shared" si="1"/>
        <v>4</v>
      </c>
    </row>
    <row r="14" spans="1:9" s="18" customFormat="1" ht="15.75">
      <c r="A14" s="532"/>
      <c r="B14" s="476" t="s">
        <v>167</v>
      </c>
      <c r="C14" s="477"/>
      <c r="D14" s="478"/>
      <c r="E14" s="88" t="s">
        <v>268</v>
      </c>
      <c r="F14" s="88">
        <v>2</v>
      </c>
      <c r="G14" s="88">
        <v>2</v>
      </c>
      <c r="H14" s="89">
        <f t="shared" si="0"/>
        <v>4</v>
      </c>
      <c r="I14" s="88">
        <f t="shared" si="1"/>
        <v>4</v>
      </c>
    </row>
    <row r="15" spans="1:9" s="18" customFormat="1" ht="14.25" customHeight="1">
      <c r="A15" s="474" t="s">
        <v>270</v>
      </c>
      <c r="B15" s="476" t="s">
        <v>94</v>
      </c>
      <c r="C15" s="477"/>
      <c r="D15" s="478"/>
      <c r="E15" s="88" t="s">
        <v>268</v>
      </c>
      <c r="F15" s="88">
        <v>1</v>
      </c>
      <c r="G15" s="88">
        <v>1</v>
      </c>
      <c r="H15" s="89">
        <f t="shared" si="0"/>
        <v>2</v>
      </c>
      <c r="I15" s="88">
        <f t="shared" si="1"/>
        <v>2</v>
      </c>
    </row>
    <row r="16" spans="1:9" s="18" customFormat="1" ht="14.25" customHeight="1">
      <c r="A16" s="532"/>
      <c r="B16" s="476" t="s">
        <v>299</v>
      </c>
      <c r="C16" s="477"/>
      <c r="D16" s="478"/>
      <c r="E16" s="88"/>
      <c r="F16" s="88"/>
      <c r="G16" s="88">
        <v>1</v>
      </c>
      <c r="H16" s="89">
        <f t="shared" si="0"/>
        <v>1</v>
      </c>
      <c r="I16" s="88">
        <f t="shared" si="1"/>
        <v>1</v>
      </c>
    </row>
    <row r="17" spans="1:9" s="18" customFormat="1" ht="14.25" customHeight="1">
      <c r="A17" s="437"/>
      <c r="B17" s="476" t="s">
        <v>95</v>
      </c>
      <c r="C17" s="477"/>
      <c r="D17" s="478"/>
      <c r="E17" s="88" t="s">
        <v>268</v>
      </c>
      <c r="F17" s="88">
        <v>1</v>
      </c>
      <c r="G17" s="88">
        <v>1</v>
      </c>
      <c r="H17" s="89">
        <f t="shared" si="0"/>
        <v>2</v>
      </c>
      <c r="I17" s="88">
        <f t="shared" si="1"/>
        <v>2</v>
      </c>
    </row>
    <row r="18" spans="1:9" s="18" customFormat="1" ht="15.75" customHeight="1">
      <c r="A18" s="474" t="s">
        <v>170</v>
      </c>
      <c r="B18" s="476" t="s">
        <v>171</v>
      </c>
      <c r="C18" s="477"/>
      <c r="D18" s="478"/>
      <c r="E18" s="88" t="s">
        <v>268</v>
      </c>
      <c r="F18" s="88">
        <v>3</v>
      </c>
      <c r="G18" s="88">
        <v>3</v>
      </c>
      <c r="H18" s="89">
        <f t="shared" si="0"/>
        <v>6</v>
      </c>
      <c r="I18" s="88">
        <f t="shared" si="1"/>
        <v>6</v>
      </c>
    </row>
    <row r="19" spans="1:14" s="52" customFormat="1" ht="30.75" customHeight="1">
      <c r="A19" s="485"/>
      <c r="B19" s="479" t="s">
        <v>135</v>
      </c>
      <c r="C19" s="480"/>
      <c r="D19" s="481"/>
      <c r="E19" s="88" t="s">
        <v>268</v>
      </c>
      <c r="F19" s="88">
        <v>1</v>
      </c>
      <c r="G19" s="88">
        <v>1</v>
      </c>
      <c r="H19" s="89">
        <f t="shared" si="0"/>
        <v>2</v>
      </c>
      <c r="I19" s="88">
        <f t="shared" si="1"/>
        <v>2</v>
      </c>
      <c r="N19" s="99"/>
    </row>
    <row r="20" spans="1:9" s="52" customFormat="1" ht="24.75" customHeight="1">
      <c r="A20" s="491" t="s">
        <v>13</v>
      </c>
      <c r="B20" s="492"/>
      <c r="C20" s="492"/>
      <c r="D20" s="493"/>
      <c r="E20" s="81"/>
      <c r="F20" s="81">
        <f>SUM(F7:F19)</f>
        <v>24</v>
      </c>
      <c r="G20" s="81">
        <f>SUM(G7:G19)</f>
        <v>24</v>
      </c>
      <c r="H20" s="81">
        <f>SUM(H7:H19)</f>
        <v>48</v>
      </c>
      <c r="I20" s="81">
        <f t="shared" si="1"/>
        <v>48</v>
      </c>
    </row>
    <row r="21" spans="1:9" s="52" customFormat="1" ht="19.5" customHeight="1">
      <c r="A21" s="529" t="s">
        <v>172</v>
      </c>
      <c r="B21" s="530"/>
      <c r="C21" s="530"/>
      <c r="D21" s="530"/>
      <c r="E21" s="530"/>
      <c r="F21" s="530"/>
      <c r="G21" s="530"/>
      <c r="H21" s="530"/>
      <c r="I21" s="531"/>
    </row>
    <row r="22" spans="1:9" s="52" customFormat="1" ht="50.25" customHeight="1">
      <c r="A22" s="526"/>
      <c r="B22" s="479" t="s">
        <v>271</v>
      </c>
      <c r="C22" s="480"/>
      <c r="D22" s="481"/>
      <c r="E22" s="122" t="s">
        <v>258</v>
      </c>
      <c r="F22" s="88">
        <v>1</v>
      </c>
      <c r="G22" s="88"/>
      <c r="H22" s="89">
        <f>SUM(F22:G22)</f>
        <v>1</v>
      </c>
      <c r="I22" s="88">
        <f>H22</f>
        <v>1</v>
      </c>
    </row>
    <row r="23" spans="1:9" s="52" customFormat="1" ht="18" customHeight="1">
      <c r="A23" s="533"/>
      <c r="B23" s="550" t="s">
        <v>94</v>
      </c>
      <c r="C23" s="551"/>
      <c r="D23" s="552"/>
      <c r="E23" s="99" t="s">
        <v>268</v>
      </c>
      <c r="F23" s="99">
        <v>1</v>
      </c>
      <c r="G23" s="99">
        <v>1</v>
      </c>
      <c r="H23" s="89">
        <f aca="true" t="shared" si="2" ref="H23:H32">SUM(F23:G23)</f>
        <v>2</v>
      </c>
      <c r="I23" s="88">
        <f>H23</f>
        <v>2</v>
      </c>
    </row>
    <row r="24" spans="1:9" s="52" customFormat="1" ht="16.5" customHeight="1">
      <c r="A24" s="533"/>
      <c r="B24" s="550" t="s">
        <v>95</v>
      </c>
      <c r="C24" s="551"/>
      <c r="D24" s="552"/>
      <c r="E24" s="99" t="s">
        <v>268</v>
      </c>
      <c r="F24" s="99">
        <v>1</v>
      </c>
      <c r="G24" s="99">
        <v>1</v>
      </c>
      <c r="H24" s="89">
        <f t="shared" si="2"/>
        <v>2</v>
      </c>
      <c r="I24" s="88">
        <f>H24</f>
        <v>2</v>
      </c>
    </row>
    <row r="25" spans="1:9" s="52" customFormat="1" ht="15.75" customHeight="1">
      <c r="A25" s="533"/>
      <c r="B25" s="550" t="s">
        <v>96</v>
      </c>
      <c r="C25" s="551"/>
      <c r="D25" s="552"/>
      <c r="E25" s="99" t="s">
        <v>268</v>
      </c>
      <c r="F25" s="88">
        <v>2</v>
      </c>
      <c r="G25" s="88">
        <v>2</v>
      </c>
      <c r="H25" s="89">
        <f t="shared" si="2"/>
        <v>4</v>
      </c>
      <c r="I25" s="88">
        <f aca="true" t="shared" si="3" ref="I25:I32">H25</f>
        <v>4</v>
      </c>
    </row>
    <row r="26" spans="1:9" s="52" customFormat="1" ht="30" customHeight="1">
      <c r="A26" s="533"/>
      <c r="B26" s="590" t="s">
        <v>453</v>
      </c>
      <c r="C26" s="591"/>
      <c r="D26" s="592"/>
      <c r="E26" s="88" t="s">
        <v>274</v>
      </c>
      <c r="F26" s="88"/>
      <c r="G26" s="88">
        <v>1</v>
      </c>
      <c r="H26" s="89">
        <f t="shared" si="2"/>
        <v>1</v>
      </c>
      <c r="I26" s="88">
        <f t="shared" si="3"/>
        <v>1</v>
      </c>
    </row>
    <row r="27" spans="1:9" s="52" customFormat="1" ht="15.75" customHeight="1">
      <c r="A27" s="533"/>
      <c r="B27" s="550" t="s">
        <v>97</v>
      </c>
      <c r="C27" s="551"/>
      <c r="D27" s="552"/>
      <c r="E27" s="88" t="s">
        <v>268</v>
      </c>
      <c r="F27" s="88">
        <v>1</v>
      </c>
      <c r="G27" s="88">
        <v>1</v>
      </c>
      <c r="H27" s="89">
        <f>SUM(F27:G27)</f>
        <v>2</v>
      </c>
      <c r="I27" s="88">
        <f>H27</f>
        <v>2</v>
      </c>
    </row>
    <row r="28" spans="1:9" s="52" customFormat="1" ht="50.25" customHeight="1">
      <c r="A28" s="533"/>
      <c r="B28" s="590" t="s">
        <v>275</v>
      </c>
      <c r="C28" s="591"/>
      <c r="D28" s="592"/>
      <c r="E28" s="88" t="s">
        <v>258</v>
      </c>
      <c r="F28" s="88">
        <v>1</v>
      </c>
      <c r="G28" s="88">
        <v>1</v>
      </c>
      <c r="H28" s="89">
        <f t="shared" si="2"/>
        <v>2</v>
      </c>
      <c r="I28" s="88">
        <f t="shared" si="3"/>
        <v>2</v>
      </c>
    </row>
    <row r="29" spans="1:9" s="52" customFormat="1" ht="33" customHeight="1">
      <c r="A29" s="533"/>
      <c r="B29" s="590" t="s">
        <v>276</v>
      </c>
      <c r="C29" s="591"/>
      <c r="D29" s="592"/>
      <c r="E29" s="88" t="s">
        <v>258</v>
      </c>
      <c r="F29" s="88">
        <v>2</v>
      </c>
      <c r="G29" s="88">
        <v>2</v>
      </c>
      <c r="H29" s="89">
        <f t="shared" si="2"/>
        <v>4</v>
      </c>
      <c r="I29" s="88">
        <f t="shared" si="3"/>
        <v>4</v>
      </c>
    </row>
    <row r="30" spans="1:9" s="18" customFormat="1" ht="18.75" customHeight="1">
      <c r="A30" s="533"/>
      <c r="B30" s="627" t="s">
        <v>273</v>
      </c>
      <c r="C30" s="627"/>
      <c r="D30" s="627"/>
      <c r="E30" s="88" t="s">
        <v>258</v>
      </c>
      <c r="F30" s="88">
        <v>2</v>
      </c>
      <c r="G30" s="88">
        <v>2</v>
      </c>
      <c r="H30" s="89">
        <f t="shared" si="2"/>
        <v>4</v>
      </c>
      <c r="I30" s="88">
        <f t="shared" si="3"/>
        <v>4</v>
      </c>
    </row>
    <row r="31" spans="1:9" s="52" customFormat="1" ht="32.25" customHeight="1">
      <c r="A31" s="533"/>
      <c r="B31" s="628" t="s">
        <v>272</v>
      </c>
      <c r="C31" s="629"/>
      <c r="D31" s="630"/>
      <c r="E31" s="88" t="s">
        <v>258</v>
      </c>
      <c r="F31" s="88">
        <v>1</v>
      </c>
      <c r="G31" s="255"/>
      <c r="H31" s="89">
        <f t="shared" si="2"/>
        <v>1</v>
      </c>
      <c r="I31" s="88">
        <f t="shared" si="3"/>
        <v>1</v>
      </c>
    </row>
    <row r="32" spans="1:9" s="18" customFormat="1" ht="30.75" customHeight="1">
      <c r="A32" s="533"/>
      <c r="B32" s="590" t="s">
        <v>277</v>
      </c>
      <c r="C32" s="591"/>
      <c r="D32" s="592"/>
      <c r="E32" s="88" t="s">
        <v>274</v>
      </c>
      <c r="F32" s="88">
        <v>1</v>
      </c>
      <c r="G32" s="88">
        <v>1</v>
      </c>
      <c r="H32" s="89">
        <f t="shared" si="2"/>
        <v>2</v>
      </c>
      <c r="I32" s="88">
        <f t="shared" si="3"/>
        <v>2</v>
      </c>
    </row>
    <row r="33" spans="1:9" s="18" customFormat="1" ht="30.75" customHeight="1">
      <c r="A33" s="533"/>
      <c r="B33" s="590" t="s">
        <v>510</v>
      </c>
      <c r="C33" s="591"/>
      <c r="D33" s="592"/>
      <c r="E33" s="88" t="s">
        <v>274</v>
      </c>
      <c r="F33" s="88"/>
      <c r="G33" s="88">
        <v>1</v>
      </c>
      <c r="H33" s="89">
        <f>SUM(F33:G33)</f>
        <v>1</v>
      </c>
      <c r="I33" s="88">
        <f>H33</f>
        <v>1</v>
      </c>
    </row>
    <row r="34" spans="1:9" s="18" customFormat="1" ht="18.75" customHeight="1">
      <c r="A34" s="534"/>
      <c r="B34" s="550" t="s">
        <v>266</v>
      </c>
      <c r="C34" s="551"/>
      <c r="D34" s="552"/>
      <c r="E34" s="89"/>
      <c r="F34" s="89">
        <f>SUM(F22:F33)</f>
        <v>13</v>
      </c>
      <c r="G34" s="89">
        <f>SUM(G22:G33)</f>
        <v>13</v>
      </c>
      <c r="H34" s="89">
        <f>SUM(H22:H33)</f>
        <v>26</v>
      </c>
      <c r="I34" s="88">
        <f>SUM(I22:I33)</f>
        <v>26</v>
      </c>
    </row>
    <row r="35" spans="1:9" s="52" customFormat="1" ht="31.5" customHeight="1">
      <c r="A35" s="494" t="s">
        <v>310</v>
      </c>
      <c r="B35" s="495"/>
      <c r="C35" s="495"/>
      <c r="D35" s="496"/>
      <c r="E35" s="81"/>
      <c r="F35" s="81">
        <f>F20+F34</f>
        <v>37</v>
      </c>
      <c r="G35" s="81">
        <f>G20+G34</f>
        <v>37</v>
      </c>
      <c r="H35" s="81">
        <f>H20+H34</f>
        <v>74</v>
      </c>
      <c r="I35" s="81">
        <f>I20+I34</f>
        <v>74</v>
      </c>
    </row>
    <row r="36" spans="1:9" s="18" customFormat="1" ht="15.75">
      <c r="A36" s="627" t="s">
        <v>69</v>
      </c>
      <c r="B36" s="627"/>
      <c r="C36" s="627"/>
      <c r="D36" s="627"/>
      <c r="E36" s="627"/>
      <c r="F36" s="627"/>
      <c r="G36" s="627"/>
      <c r="H36" s="627"/>
      <c r="I36" s="88"/>
    </row>
    <row r="37" spans="1:9" s="18" customFormat="1" ht="15.75">
      <c r="A37" s="101"/>
      <c r="B37" s="590"/>
      <c r="C37" s="591"/>
      <c r="D37" s="592"/>
      <c r="E37" s="99"/>
      <c r="F37" s="99"/>
      <c r="G37" s="99"/>
      <c r="H37" s="100">
        <f>SUM(E37:G37)</f>
        <v>0</v>
      </c>
      <c r="I37" s="88">
        <f>H37</f>
        <v>0</v>
      </c>
    </row>
    <row r="38" spans="1:9" s="52" customFormat="1" ht="19.5" customHeight="1">
      <c r="A38" s="472" t="s">
        <v>13</v>
      </c>
      <c r="B38" s="472"/>
      <c r="C38" s="472"/>
      <c r="D38" s="472"/>
      <c r="E38" s="89"/>
      <c r="F38" s="89"/>
      <c r="G38" s="89"/>
      <c r="H38" s="89">
        <f>SUM(H37:H37)</f>
        <v>0</v>
      </c>
      <c r="I38" s="89">
        <f>H38</f>
        <v>0</v>
      </c>
    </row>
    <row r="39" spans="1:9" s="118" customFormat="1" ht="21" customHeight="1">
      <c r="A39" s="490" t="s">
        <v>70</v>
      </c>
      <c r="B39" s="490"/>
      <c r="C39" s="490"/>
      <c r="D39" s="490"/>
      <c r="E39" s="81"/>
      <c r="F39" s="81">
        <f>F20+F34</f>
        <v>37</v>
      </c>
      <c r="G39" s="81">
        <f>G35+G38</f>
        <v>37</v>
      </c>
      <c r="H39" s="81">
        <f>SUM(E39:G39)</f>
        <v>74</v>
      </c>
      <c r="I39" s="81">
        <f>I35+I38</f>
        <v>74</v>
      </c>
    </row>
    <row r="40" spans="1:9" s="18" customFormat="1" ht="16.5" customHeight="1">
      <c r="A40" s="626"/>
      <c r="B40" s="626"/>
      <c r="C40" s="626"/>
      <c r="D40" s="626"/>
      <c r="E40" s="626"/>
      <c r="F40" s="626"/>
      <c r="G40" s="626"/>
      <c r="H40" s="626"/>
      <c r="I40" s="626"/>
    </row>
    <row r="41" spans="6:9" ht="26.25" customHeight="1">
      <c r="F41" s="120"/>
      <c r="G41" s="120"/>
      <c r="I41" s="120"/>
    </row>
  </sheetData>
  <sheetProtection/>
  <mergeCells count="51">
    <mergeCell ref="B31:D31"/>
    <mergeCell ref="B26:D26"/>
    <mergeCell ref="A18:A19"/>
    <mergeCell ref="A20:D20"/>
    <mergeCell ref="B23:D23"/>
    <mergeCell ref="B33:D33"/>
    <mergeCell ref="A22:A34"/>
    <mergeCell ref="A39:D39"/>
    <mergeCell ref="A38:D38"/>
    <mergeCell ref="A35:D35"/>
    <mergeCell ref="A40:I40"/>
    <mergeCell ref="A36:H36"/>
    <mergeCell ref="B37:D37"/>
    <mergeCell ref="B34:D34"/>
    <mergeCell ref="B30:D30"/>
    <mergeCell ref="B15:D15"/>
    <mergeCell ref="B17:D17"/>
    <mergeCell ref="B28:D28"/>
    <mergeCell ref="B29:D29"/>
    <mergeCell ref="B18:D18"/>
    <mergeCell ref="B19:D19"/>
    <mergeCell ref="A21:I21"/>
    <mergeCell ref="B24:D24"/>
    <mergeCell ref="B25:D25"/>
    <mergeCell ref="A15:A17"/>
    <mergeCell ref="B27:D27"/>
    <mergeCell ref="A6:I6"/>
    <mergeCell ref="B16:D16"/>
    <mergeCell ref="A7:A8"/>
    <mergeCell ref="B32:D32"/>
    <mergeCell ref="A13:A14"/>
    <mergeCell ref="B13:D13"/>
    <mergeCell ref="B14:D14"/>
    <mergeCell ref="B22:D22"/>
    <mergeCell ref="B11:D11"/>
    <mergeCell ref="B12:D12"/>
    <mergeCell ref="B7:D7"/>
    <mergeCell ref="B8:D8"/>
    <mergeCell ref="B10:D10"/>
    <mergeCell ref="A11:A12"/>
    <mergeCell ref="B9:D9"/>
    <mergeCell ref="H1:I1"/>
    <mergeCell ref="A2:I2"/>
    <mergeCell ref="I3:I5"/>
    <mergeCell ref="F3:G3"/>
    <mergeCell ref="H3:H4"/>
    <mergeCell ref="B5:D5"/>
    <mergeCell ref="A3:A5"/>
    <mergeCell ref="B3:D3"/>
    <mergeCell ref="E3:E5"/>
    <mergeCell ref="B4:D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4"/>
  <sheetViews>
    <sheetView zoomScale="90" zoomScaleNormal="90" zoomScalePageLayoutView="0" workbookViewId="0" topLeftCell="A10">
      <selection activeCell="Q14" sqref="Q14"/>
    </sheetView>
  </sheetViews>
  <sheetFormatPr defaultColWidth="9.00390625" defaultRowHeight="12.75"/>
  <cols>
    <col min="1" max="1" width="3.875" style="86" customWidth="1"/>
    <col min="2" max="2" width="19.25390625" style="86" customWidth="1"/>
    <col min="3" max="3" width="6.00390625" style="86" customWidth="1"/>
    <col min="4" max="4" width="4.75390625" style="86" customWidth="1"/>
    <col min="5" max="5" width="7.875" style="86" customWidth="1"/>
    <col min="6" max="6" width="26.75390625" style="86" customWidth="1"/>
    <col min="7" max="8" width="6.625" style="86" customWidth="1"/>
    <col min="9" max="9" width="6.875" style="86" customWidth="1"/>
    <col min="10" max="10" width="9.875" style="130" customWidth="1"/>
    <col min="11" max="16384" width="9.125" style="86" customWidth="1"/>
  </cols>
  <sheetData>
    <row r="2" spans="1:10" ht="61.5" customHeight="1">
      <c r="A2" s="631" t="s">
        <v>186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ht="36" customHeight="1">
      <c r="A3" s="600" t="s">
        <v>187</v>
      </c>
      <c r="B3" s="600"/>
      <c r="C3" s="600"/>
      <c r="D3" s="600"/>
      <c r="E3" s="600"/>
      <c r="F3" s="600"/>
      <c r="G3" s="600"/>
      <c r="H3" s="600"/>
      <c r="I3" s="600"/>
      <c r="J3" s="600"/>
    </row>
    <row r="4" spans="2:10" ht="58.5" customHeight="1">
      <c r="B4" s="601" t="s">
        <v>445</v>
      </c>
      <c r="C4" s="602"/>
      <c r="D4" s="602"/>
      <c r="E4" s="602"/>
      <c r="F4" s="602"/>
      <c r="G4" s="602"/>
      <c r="H4" s="602"/>
      <c r="I4" s="602"/>
      <c r="J4" s="602"/>
    </row>
    <row r="5" spans="2:10" ht="33.75" customHeight="1">
      <c r="B5" s="514" t="s">
        <v>59</v>
      </c>
      <c r="C5" s="517" t="s">
        <v>178</v>
      </c>
      <c r="D5" s="518"/>
      <c r="E5" s="519"/>
      <c r="F5" s="526" t="s">
        <v>179</v>
      </c>
      <c r="G5" s="517" t="s">
        <v>62</v>
      </c>
      <c r="H5" s="518"/>
      <c r="I5" s="519"/>
      <c r="J5" s="526" t="s">
        <v>71</v>
      </c>
    </row>
    <row r="6" spans="2:10" ht="26.25" customHeight="1">
      <c r="B6" s="515"/>
      <c r="C6" s="520"/>
      <c r="D6" s="521"/>
      <c r="E6" s="522"/>
      <c r="F6" s="533"/>
      <c r="G6" s="93">
        <v>10</v>
      </c>
      <c r="H6" s="89">
        <v>11</v>
      </c>
      <c r="I6" s="632" t="s">
        <v>315</v>
      </c>
      <c r="J6" s="533"/>
    </row>
    <row r="7" spans="2:10" ht="25.5" customHeight="1">
      <c r="B7" s="516"/>
      <c r="C7" s="523"/>
      <c r="D7" s="524"/>
      <c r="E7" s="525"/>
      <c r="F7" s="534"/>
      <c r="G7" s="122">
        <v>3</v>
      </c>
      <c r="H7" s="88">
        <v>8</v>
      </c>
      <c r="I7" s="633"/>
      <c r="J7" s="534"/>
    </row>
    <row r="8" spans="2:10" ht="37.5" customHeight="1">
      <c r="B8" s="95" t="s">
        <v>183</v>
      </c>
      <c r="C8" s="476" t="s">
        <v>308</v>
      </c>
      <c r="D8" s="477"/>
      <c r="E8" s="478"/>
      <c r="F8" s="94" t="s">
        <v>326</v>
      </c>
      <c r="G8" s="114">
        <v>1</v>
      </c>
      <c r="H8" s="88">
        <v>1</v>
      </c>
      <c r="I8" s="89">
        <f aca="true" t="shared" si="0" ref="I8:I13">SUM(G8:H8)</f>
        <v>2</v>
      </c>
      <c r="J8" s="122">
        <f aca="true" t="shared" si="1" ref="J8:J13">I8</f>
        <v>2</v>
      </c>
    </row>
    <row r="9" spans="2:10" ht="30" customHeight="1">
      <c r="B9" s="95" t="s">
        <v>177</v>
      </c>
      <c r="C9" s="479" t="s">
        <v>367</v>
      </c>
      <c r="D9" s="480"/>
      <c r="E9" s="481"/>
      <c r="F9" s="94" t="s">
        <v>111</v>
      </c>
      <c r="G9" s="114"/>
      <c r="H9" s="88">
        <v>1</v>
      </c>
      <c r="I9" s="89">
        <f t="shared" si="0"/>
        <v>1</v>
      </c>
      <c r="J9" s="122">
        <f t="shared" si="1"/>
        <v>1</v>
      </c>
    </row>
    <row r="10" spans="2:10" ht="30" customHeight="1">
      <c r="B10" s="593" t="s">
        <v>180</v>
      </c>
      <c r="C10" s="479" t="s">
        <v>415</v>
      </c>
      <c r="D10" s="480"/>
      <c r="E10" s="481"/>
      <c r="F10" s="182" t="s">
        <v>112</v>
      </c>
      <c r="G10" s="172">
        <v>1</v>
      </c>
      <c r="H10" s="88"/>
      <c r="I10" s="89">
        <f t="shared" si="0"/>
        <v>1</v>
      </c>
      <c r="J10" s="122">
        <f t="shared" si="1"/>
        <v>1</v>
      </c>
    </row>
    <row r="11" spans="2:15" ht="35.25" customHeight="1">
      <c r="B11" s="634"/>
      <c r="C11" s="479" t="s">
        <v>410</v>
      </c>
      <c r="D11" s="480"/>
      <c r="E11" s="481"/>
      <c r="F11" s="91" t="s">
        <v>419</v>
      </c>
      <c r="G11" s="91"/>
      <c r="H11" s="88">
        <v>1</v>
      </c>
      <c r="I11" s="89">
        <f t="shared" si="0"/>
        <v>1</v>
      </c>
      <c r="J11" s="122">
        <f t="shared" si="1"/>
        <v>1</v>
      </c>
      <c r="O11" s="92"/>
    </row>
    <row r="12" spans="2:10" s="92" customFormat="1" ht="36" customHeight="1">
      <c r="B12" s="90" t="s">
        <v>184</v>
      </c>
      <c r="C12" s="479" t="s">
        <v>417</v>
      </c>
      <c r="D12" s="480"/>
      <c r="E12" s="481"/>
      <c r="F12" s="94" t="s">
        <v>418</v>
      </c>
      <c r="G12" s="114">
        <v>1</v>
      </c>
      <c r="H12" s="88"/>
      <c r="I12" s="89">
        <f t="shared" si="0"/>
        <v>1</v>
      </c>
      <c r="J12" s="122">
        <f t="shared" si="1"/>
        <v>1</v>
      </c>
    </row>
    <row r="13" spans="2:10" s="92" customFormat="1" ht="51" customHeight="1">
      <c r="B13" s="90" t="s">
        <v>181</v>
      </c>
      <c r="C13" s="479" t="s">
        <v>412</v>
      </c>
      <c r="D13" s="480"/>
      <c r="E13" s="481"/>
      <c r="F13" s="91" t="s">
        <v>416</v>
      </c>
      <c r="G13" s="172">
        <v>1</v>
      </c>
      <c r="H13" s="88">
        <v>1</v>
      </c>
      <c r="I13" s="89">
        <f t="shared" si="0"/>
        <v>2</v>
      </c>
      <c r="J13" s="122">
        <f t="shared" si="1"/>
        <v>2</v>
      </c>
    </row>
    <row r="14" spans="2:15" s="131" customFormat="1" ht="27" customHeight="1">
      <c r="B14" s="503" t="s">
        <v>24</v>
      </c>
      <c r="C14" s="504"/>
      <c r="D14" s="504"/>
      <c r="E14" s="505"/>
      <c r="F14" s="137"/>
      <c r="G14" s="137">
        <f>SUM(G8:G13)</f>
        <v>4</v>
      </c>
      <c r="H14" s="81">
        <f>SUM(H8:H13)</f>
        <v>4</v>
      </c>
      <c r="I14" s="81">
        <f>SUM(I8:I13)</f>
        <v>8</v>
      </c>
      <c r="J14" s="129">
        <f>SUM(J8:J13)</f>
        <v>8</v>
      </c>
      <c r="N14" s="132"/>
      <c r="O14" s="133"/>
    </row>
  </sheetData>
  <sheetProtection/>
  <mergeCells count="17">
    <mergeCell ref="B14:E14"/>
    <mergeCell ref="C12:E12"/>
    <mergeCell ref="C8:E8"/>
    <mergeCell ref="C9:E9"/>
    <mergeCell ref="C11:E11"/>
    <mergeCell ref="C13:E13"/>
    <mergeCell ref="C10:E10"/>
    <mergeCell ref="B10:B11"/>
    <mergeCell ref="A2:J2"/>
    <mergeCell ref="A3:J3"/>
    <mergeCell ref="B4:J4"/>
    <mergeCell ref="B5:B7"/>
    <mergeCell ref="C5:E7"/>
    <mergeCell ref="F5:F7"/>
    <mergeCell ref="J5:J7"/>
    <mergeCell ref="G5:I5"/>
    <mergeCell ref="I6:I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zoomScale="90" zoomScaleNormal="90" zoomScalePageLayoutView="0" workbookViewId="0" topLeftCell="A43">
      <selection activeCell="Q23" sqref="Q23"/>
    </sheetView>
  </sheetViews>
  <sheetFormatPr defaultColWidth="9.00390625" defaultRowHeight="12.75"/>
  <cols>
    <col min="1" max="1" width="3.00390625" style="62" customWidth="1"/>
    <col min="2" max="2" width="13.75390625" style="52" customWidth="1"/>
    <col min="3" max="3" width="12.00390625" style="62" customWidth="1"/>
    <col min="4" max="4" width="13.375" style="62" customWidth="1"/>
    <col min="5" max="5" width="12.375" style="62" customWidth="1"/>
    <col min="6" max="6" width="15.875" style="62" customWidth="1"/>
    <col min="7" max="7" width="23.75390625" style="62" customWidth="1"/>
    <col min="8" max="8" width="4.125" style="118" customWidth="1"/>
    <col min="9" max="9" width="4.25390625" style="52" customWidth="1"/>
    <col min="10" max="10" width="19.25390625" style="62" customWidth="1"/>
    <col min="11" max="11" width="21.125" style="62" customWidth="1"/>
    <col min="12" max="12" width="6.625" style="52" customWidth="1"/>
    <col min="13" max="13" width="9.125" style="52" customWidth="1"/>
    <col min="14" max="16" width="6.375" style="62" customWidth="1"/>
    <col min="17" max="17" width="26.125" style="168" customWidth="1"/>
    <col min="18" max="18" width="12.875" style="52" customWidth="1"/>
    <col min="19" max="16384" width="9.125" style="52" customWidth="1"/>
  </cols>
  <sheetData>
    <row r="1" ht="51" customHeight="1"/>
    <row r="2" ht="19.5" customHeight="1">
      <c r="K2" s="62" t="s">
        <v>8</v>
      </c>
    </row>
    <row r="3" spans="1:11" ht="54" customHeight="1">
      <c r="A3" s="302" t="s">
        <v>221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3:10" ht="10.5" customHeight="1">
      <c r="C4" s="19"/>
      <c r="D4" s="63"/>
      <c r="E4" s="19"/>
      <c r="F4" s="19"/>
      <c r="G4" s="19"/>
      <c r="H4" s="271"/>
      <c r="I4" s="19"/>
      <c r="J4" s="19"/>
    </row>
    <row r="5" spans="1:17" ht="12.75" customHeight="1">
      <c r="A5" s="292" t="s">
        <v>2</v>
      </c>
      <c r="B5" s="292" t="s">
        <v>36</v>
      </c>
      <c r="C5" s="282" t="s">
        <v>50</v>
      </c>
      <c r="D5" s="282" t="s">
        <v>52</v>
      </c>
      <c r="E5" s="303" t="s">
        <v>51</v>
      </c>
      <c r="F5" s="282" t="s">
        <v>120</v>
      </c>
      <c r="G5" s="282" t="s">
        <v>86</v>
      </c>
      <c r="H5" s="282" t="s">
        <v>54</v>
      </c>
      <c r="I5" s="282" t="s">
        <v>53</v>
      </c>
      <c r="J5" s="282" t="s">
        <v>37</v>
      </c>
      <c r="K5" s="282" t="s">
        <v>1</v>
      </c>
      <c r="L5" s="282" t="s">
        <v>219</v>
      </c>
      <c r="N5" s="282" t="s">
        <v>372</v>
      </c>
      <c r="O5" s="282" t="s">
        <v>373</v>
      </c>
      <c r="P5" s="282" t="s">
        <v>374</v>
      </c>
      <c r="Q5" s="279" t="s">
        <v>378</v>
      </c>
    </row>
    <row r="6" spans="1:17" ht="75.75" customHeight="1">
      <c r="A6" s="293"/>
      <c r="B6" s="293"/>
      <c r="C6" s="284"/>
      <c r="D6" s="284"/>
      <c r="E6" s="303"/>
      <c r="F6" s="284"/>
      <c r="G6" s="284"/>
      <c r="H6" s="284"/>
      <c r="I6" s="284"/>
      <c r="J6" s="284"/>
      <c r="K6" s="284"/>
      <c r="L6" s="284"/>
      <c r="N6" s="284"/>
      <c r="O6" s="284"/>
      <c r="P6" s="284"/>
      <c r="Q6" s="280"/>
    </row>
    <row r="7" spans="1:17" ht="60" customHeight="1">
      <c r="A7" s="294"/>
      <c r="B7" s="294"/>
      <c r="C7" s="283"/>
      <c r="D7" s="283"/>
      <c r="E7" s="303"/>
      <c r="F7" s="283"/>
      <c r="G7" s="283"/>
      <c r="H7" s="283"/>
      <c r="I7" s="283"/>
      <c r="J7" s="283"/>
      <c r="K7" s="283"/>
      <c r="L7" s="284"/>
      <c r="N7" s="283"/>
      <c r="O7" s="283"/>
      <c r="P7" s="283"/>
      <c r="Q7" s="281"/>
    </row>
    <row r="8" spans="1:17" s="62" customFormat="1" ht="20.2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N8" s="65"/>
      <c r="O8" s="65"/>
      <c r="P8" s="65"/>
      <c r="Q8" s="167"/>
    </row>
    <row r="9" spans="1:17" s="62" customFormat="1" ht="23.25" customHeight="1">
      <c r="A9" s="64"/>
      <c r="B9" s="285" t="s">
        <v>119</v>
      </c>
      <c r="C9" s="286"/>
      <c r="D9" s="286"/>
      <c r="E9" s="286"/>
      <c r="F9" s="286"/>
      <c r="G9" s="286"/>
      <c r="H9" s="286"/>
      <c r="I9" s="286"/>
      <c r="J9" s="286"/>
      <c r="K9" s="286"/>
      <c r="L9" s="287"/>
      <c r="N9" s="65"/>
      <c r="O9" s="65"/>
      <c r="P9" s="65"/>
      <c r="Q9" s="167"/>
    </row>
    <row r="10" spans="1:17" ht="120" customHeight="1">
      <c r="A10" s="65">
        <v>1</v>
      </c>
      <c r="B10" s="50" t="s">
        <v>80</v>
      </c>
      <c r="C10" s="48" t="s">
        <v>73</v>
      </c>
      <c r="D10" s="48" t="s">
        <v>152</v>
      </c>
      <c r="E10" s="48"/>
      <c r="F10" s="48"/>
      <c r="G10" s="48" t="s">
        <v>223</v>
      </c>
      <c r="H10" s="167">
        <v>6</v>
      </c>
      <c r="I10" s="167">
        <v>21</v>
      </c>
      <c r="J10" s="48" t="s">
        <v>195</v>
      </c>
      <c r="K10" s="48" t="s">
        <v>381</v>
      </c>
      <c r="L10" s="66"/>
      <c r="N10" s="65">
        <v>1</v>
      </c>
      <c r="O10" s="65"/>
      <c r="P10" s="65"/>
      <c r="Q10" s="167" t="s">
        <v>481</v>
      </c>
    </row>
    <row r="11" spans="1:17" ht="124.5" customHeight="1">
      <c r="A11" s="65">
        <v>2</v>
      </c>
      <c r="B11" s="50" t="s">
        <v>72</v>
      </c>
      <c r="C11" s="48" t="s">
        <v>75</v>
      </c>
      <c r="D11" s="48" t="s">
        <v>154</v>
      </c>
      <c r="E11" s="48"/>
      <c r="F11" s="48"/>
      <c r="G11" s="48" t="s">
        <v>402</v>
      </c>
      <c r="H11" s="167">
        <v>4</v>
      </c>
      <c r="I11" s="167">
        <v>7</v>
      </c>
      <c r="J11" s="48" t="s">
        <v>153</v>
      </c>
      <c r="K11" s="65"/>
      <c r="L11" s="66"/>
      <c r="N11" s="65">
        <v>1</v>
      </c>
      <c r="O11" s="65"/>
      <c r="P11" s="65"/>
      <c r="Q11" s="167" t="s">
        <v>480</v>
      </c>
    </row>
    <row r="12" spans="1:17" ht="18.75" customHeight="1">
      <c r="A12" s="65"/>
      <c r="B12" s="285" t="s">
        <v>197</v>
      </c>
      <c r="C12" s="286"/>
      <c r="D12" s="286"/>
      <c r="E12" s="286"/>
      <c r="F12" s="286"/>
      <c r="G12" s="286"/>
      <c r="H12" s="286"/>
      <c r="I12" s="286"/>
      <c r="J12" s="286"/>
      <c r="K12" s="72"/>
      <c r="L12" s="66"/>
      <c r="N12" s="65"/>
      <c r="O12" s="65"/>
      <c r="P12" s="65"/>
      <c r="Q12" s="167"/>
    </row>
    <row r="13" spans="1:17" ht="210" customHeight="1">
      <c r="A13" s="65">
        <v>3</v>
      </c>
      <c r="B13" s="51" t="s">
        <v>312</v>
      </c>
      <c r="C13" s="48" t="s">
        <v>148</v>
      </c>
      <c r="D13" s="167"/>
      <c r="E13" s="167"/>
      <c r="F13" s="167"/>
      <c r="G13" s="48" t="s">
        <v>370</v>
      </c>
      <c r="H13" s="167"/>
      <c r="I13" s="167">
        <v>1</v>
      </c>
      <c r="J13" s="167"/>
      <c r="K13" s="48" t="s">
        <v>405</v>
      </c>
      <c r="L13" s="66"/>
      <c r="N13" s="65">
        <v>1</v>
      </c>
      <c r="O13" s="65"/>
      <c r="P13" s="65"/>
      <c r="Q13" s="167" t="s">
        <v>482</v>
      </c>
    </row>
    <row r="14" spans="1:17" ht="154.5" customHeight="1">
      <c r="A14" s="65">
        <v>4</v>
      </c>
      <c r="B14" s="51" t="s">
        <v>429</v>
      </c>
      <c r="C14" s="48"/>
      <c r="D14" s="167"/>
      <c r="E14" s="48" t="s">
        <v>552</v>
      </c>
      <c r="F14" s="48" t="s">
        <v>506</v>
      </c>
      <c r="G14" s="48" t="s">
        <v>437</v>
      </c>
      <c r="H14" s="167"/>
      <c r="I14" s="167">
        <v>6</v>
      </c>
      <c r="J14" s="167"/>
      <c r="K14" s="48"/>
      <c r="L14" s="66"/>
      <c r="N14" s="65"/>
      <c r="O14" s="65">
        <v>1</v>
      </c>
      <c r="P14" s="65"/>
      <c r="Q14" s="167"/>
    </row>
    <row r="15" spans="1:17" ht="93" customHeight="1">
      <c r="A15" s="65">
        <v>5</v>
      </c>
      <c r="B15" s="51" t="s">
        <v>430</v>
      </c>
      <c r="C15" s="48" t="s">
        <v>132</v>
      </c>
      <c r="D15" s="167"/>
      <c r="E15" s="167"/>
      <c r="F15" s="167"/>
      <c r="G15" s="48"/>
      <c r="H15" s="167"/>
      <c r="I15" s="167">
        <v>21</v>
      </c>
      <c r="J15" s="167"/>
      <c r="K15" s="48"/>
      <c r="L15" s="66"/>
      <c r="N15" s="65">
        <v>1</v>
      </c>
      <c r="O15" s="65"/>
      <c r="P15" s="65"/>
      <c r="Q15" s="167"/>
    </row>
    <row r="16" spans="1:17" ht="63.75">
      <c r="A16" s="65">
        <v>6</v>
      </c>
      <c r="B16" s="50" t="s">
        <v>505</v>
      </c>
      <c r="C16" s="48"/>
      <c r="D16" s="48"/>
      <c r="E16" s="48" t="s">
        <v>74</v>
      </c>
      <c r="F16" s="48" t="s">
        <v>506</v>
      </c>
      <c r="G16" s="48" t="s">
        <v>507</v>
      </c>
      <c r="H16" s="167"/>
      <c r="I16" s="167">
        <v>12</v>
      </c>
      <c r="J16" s="48" t="s">
        <v>153</v>
      </c>
      <c r="K16" s="65"/>
      <c r="L16" s="66"/>
      <c r="N16" s="65"/>
      <c r="O16" s="65">
        <v>1</v>
      </c>
      <c r="P16" s="65"/>
      <c r="Q16" s="167"/>
    </row>
    <row r="17" spans="1:17" ht="89.25">
      <c r="A17" s="65">
        <v>7</v>
      </c>
      <c r="B17" s="50" t="s">
        <v>79</v>
      </c>
      <c r="C17" s="48" t="s">
        <v>148</v>
      </c>
      <c r="D17" s="48"/>
      <c r="E17" s="64" t="s">
        <v>115</v>
      </c>
      <c r="F17" s="48"/>
      <c r="G17" s="48" t="s">
        <v>236</v>
      </c>
      <c r="H17" s="167">
        <v>2</v>
      </c>
      <c r="I17" s="167">
        <v>10</v>
      </c>
      <c r="J17" s="48" t="s">
        <v>153</v>
      </c>
      <c r="K17" s="78"/>
      <c r="L17" s="66"/>
      <c r="N17" s="65">
        <v>1</v>
      </c>
      <c r="O17" s="65"/>
      <c r="P17" s="65"/>
      <c r="Q17" s="167" t="s">
        <v>400</v>
      </c>
    </row>
    <row r="18" spans="1:17" ht="111" customHeight="1">
      <c r="A18" s="65">
        <v>8</v>
      </c>
      <c r="B18" s="50" t="s">
        <v>77</v>
      </c>
      <c r="C18" s="48" t="s">
        <v>74</v>
      </c>
      <c r="D18" s="64"/>
      <c r="E18" s="64" t="s">
        <v>115</v>
      </c>
      <c r="F18" s="48"/>
      <c r="G18" s="21" t="s">
        <v>484</v>
      </c>
      <c r="H18" s="167"/>
      <c r="I18" s="167">
        <v>4</v>
      </c>
      <c r="J18" s="48" t="s">
        <v>153</v>
      </c>
      <c r="K18" s="51"/>
      <c r="L18" s="66"/>
      <c r="N18" s="65">
        <v>1</v>
      </c>
      <c r="O18" s="65"/>
      <c r="P18" s="65"/>
      <c r="Q18" s="167" t="s">
        <v>483</v>
      </c>
    </row>
    <row r="19" spans="1:17" ht="78" customHeight="1">
      <c r="A19" s="65">
        <v>9</v>
      </c>
      <c r="B19" s="50" t="s">
        <v>508</v>
      </c>
      <c r="C19" s="48"/>
      <c r="D19" s="48"/>
      <c r="E19" s="48" t="s">
        <v>74</v>
      </c>
      <c r="F19" s="48" t="s">
        <v>506</v>
      </c>
      <c r="G19" s="21" t="s">
        <v>509</v>
      </c>
      <c r="H19" s="167"/>
      <c r="I19" s="167">
        <v>12</v>
      </c>
      <c r="J19" s="48" t="s">
        <v>153</v>
      </c>
      <c r="K19" s="51"/>
      <c r="L19" s="66"/>
      <c r="N19" s="65"/>
      <c r="O19" s="65">
        <v>1</v>
      </c>
      <c r="P19" s="65"/>
      <c r="Q19" s="169" t="s">
        <v>380</v>
      </c>
    </row>
    <row r="20" spans="1:17" ht="84.75" customHeight="1">
      <c r="A20" s="65">
        <v>10</v>
      </c>
      <c r="B20" s="50" t="s">
        <v>208</v>
      </c>
      <c r="C20" s="48"/>
      <c r="D20" s="48"/>
      <c r="E20" s="48" t="s">
        <v>133</v>
      </c>
      <c r="F20" s="48" t="s">
        <v>196</v>
      </c>
      <c r="G20" s="48" t="s">
        <v>205</v>
      </c>
      <c r="H20" s="167"/>
      <c r="I20" s="167">
        <v>21</v>
      </c>
      <c r="J20" s="48" t="s">
        <v>153</v>
      </c>
      <c r="K20" s="65"/>
      <c r="L20" s="66"/>
      <c r="N20" s="65"/>
      <c r="O20" s="65">
        <v>1</v>
      </c>
      <c r="P20" s="65"/>
      <c r="Q20" s="169" t="s">
        <v>380</v>
      </c>
    </row>
    <row r="21" spans="1:17" ht="218.25" customHeight="1">
      <c r="A21" s="65">
        <v>11</v>
      </c>
      <c r="B21" s="50" t="s">
        <v>457</v>
      </c>
      <c r="C21" s="48" t="s">
        <v>74</v>
      </c>
      <c r="D21" s="48"/>
      <c r="E21" s="48"/>
      <c r="F21" s="48"/>
      <c r="G21" s="48" t="s">
        <v>434</v>
      </c>
      <c r="H21" s="167"/>
      <c r="I21" s="167">
        <v>0</v>
      </c>
      <c r="J21" s="48"/>
      <c r="K21" s="48" t="s">
        <v>435</v>
      </c>
      <c r="L21" s="66"/>
      <c r="N21" s="65">
        <v>1</v>
      </c>
      <c r="O21" s="65"/>
      <c r="P21" s="65"/>
      <c r="Q21" s="169"/>
    </row>
    <row r="22" spans="1:17" ht="86.25" customHeight="1">
      <c r="A22" s="65">
        <v>12</v>
      </c>
      <c r="B22" s="50" t="s">
        <v>116</v>
      </c>
      <c r="C22" s="48" t="s">
        <v>74</v>
      </c>
      <c r="D22" s="48"/>
      <c r="E22" s="48"/>
      <c r="F22" s="48"/>
      <c r="G22" s="48" t="s">
        <v>198</v>
      </c>
      <c r="H22" s="167"/>
      <c r="I22" s="167">
        <v>36</v>
      </c>
      <c r="J22" s="48" t="s">
        <v>286</v>
      </c>
      <c r="K22" s="65"/>
      <c r="L22" s="66"/>
      <c r="N22" s="65">
        <v>1</v>
      </c>
      <c r="O22" s="65"/>
      <c r="P22" s="65"/>
      <c r="Q22" s="167" t="s">
        <v>401</v>
      </c>
    </row>
    <row r="23" spans="1:17" ht="140.25">
      <c r="A23" s="65">
        <v>13</v>
      </c>
      <c r="B23" s="50" t="s">
        <v>137</v>
      </c>
      <c r="C23" s="48" t="s">
        <v>136</v>
      </c>
      <c r="D23" s="48" t="s">
        <v>74</v>
      </c>
      <c r="E23" s="48" t="s">
        <v>220</v>
      </c>
      <c r="F23" s="48"/>
      <c r="G23" s="48" t="s">
        <v>204</v>
      </c>
      <c r="H23" s="167">
        <v>2</v>
      </c>
      <c r="I23" s="48">
        <v>10</v>
      </c>
      <c r="J23" s="48" t="s">
        <v>153</v>
      </c>
      <c r="K23" s="65"/>
      <c r="L23" s="66"/>
      <c r="N23" s="65">
        <v>1</v>
      </c>
      <c r="O23" s="65"/>
      <c r="P23" s="65"/>
      <c r="Q23" s="167" t="s">
        <v>395</v>
      </c>
    </row>
    <row r="24" spans="1:17" ht="63.75">
      <c r="A24" s="65">
        <v>14</v>
      </c>
      <c r="B24" s="50" t="s">
        <v>155</v>
      </c>
      <c r="C24" s="48" t="s">
        <v>74</v>
      </c>
      <c r="D24" s="48"/>
      <c r="E24" s="48"/>
      <c r="F24" s="48"/>
      <c r="G24" s="48" t="s">
        <v>225</v>
      </c>
      <c r="H24" s="167"/>
      <c r="I24" s="167">
        <v>7</v>
      </c>
      <c r="J24" s="48" t="s">
        <v>153</v>
      </c>
      <c r="K24" s="78"/>
      <c r="L24" s="66"/>
      <c r="N24" s="65">
        <v>1</v>
      </c>
      <c r="O24" s="65"/>
      <c r="P24" s="65"/>
      <c r="Q24" s="167" t="s">
        <v>394</v>
      </c>
    </row>
    <row r="25" spans="1:17" ht="120.75" customHeight="1">
      <c r="A25" s="65">
        <v>15</v>
      </c>
      <c r="B25" s="50" t="s">
        <v>138</v>
      </c>
      <c r="C25" s="48" t="s">
        <v>74</v>
      </c>
      <c r="D25" s="48" t="s">
        <v>129</v>
      </c>
      <c r="E25" s="48"/>
      <c r="F25" s="48"/>
      <c r="G25" s="69" t="s">
        <v>233</v>
      </c>
      <c r="H25" s="167">
        <v>9</v>
      </c>
      <c r="I25" s="167">
        <v>19</v>
      </c>
      <c r="J25" s="48" t="s">
        <v>153</v>
      </c>
      <c r="K25" s="65"/>
      <c r="L25" s="66"/>
      <c r="N25" s="65">
        <v>1</v>
      </c>
      <c r="O25" s="65"/>
      <c r="P25" s="65"/>
      <c r="Q25" s="167" t="s">
        <v>382</v>
      </c>
    </row>
    <row r="26" spans="1:17" ht="86.25" customHeight="1">
      <c r="A26" s="65">
        <v>16</v>
      </c>
      <c r="B26" s="50" t="s">
        <v>139</v>
      </c>
      <c r="C26" s="48" t="s">
        <v>74</v>
      </c>
      <c r="D26" s="48"/>
      <c r="E26" s="64" t="s">
        <v>115</v>
      </c>
      <c r="F26" s="48"/>
      <c r="G26" s="48" t="s">
        <v>226</v>
      </c>
      <c r="H26" s="167"/>
      <c r="I26" s="167">
        <v>42</v>
      </c>
      <c r="J26" s="48" t="s">
        <v>287</v>
      </c>
      <c r="K26" s="65"/>
      <c r="L26" s="66"/>
      <c r="N26" s="65">
        <v>1</v>
      </c>
      <c r="O26" s="65"/>
      <c r="P26" s="65"/>
      <c r="Q26" s="167" t="s">
        <v>392</v>
      </c>
    </row>
    <row r="27" spans="1:17" ht="89.25">
      <c r="A27" s="65">
        <v>17</v>
      </c>
      <c r="B27" s="50" t="s">
        <v>118</v>
      </c>
      <c r="C27" s="48" t="s">
        <v>74</v>
      </c>
      <c r="D27" s="48"/>
      <c r="E27" s="64"/>
      <c r="F27" s="48"/>
      <c r="G27" s="48" t="s">
        <v>227</v>
      </c>
      <c r="H27" s="167"/>
      <c r="I27" s="167">
        <v>37</v>
      </c>
      <c r="J27" s="48" t="s">
        <v>153</v>
      </c>
      <c r="K27" s="65"/>
      <c r="L27" s="66"/>
      <c r="N27" s="65">
        <v>1</v>
      </c>
      <c r="O27" s="65"/>
      <c r="P27" s="65"/>
      <c r="Q27" s="167" t="s">
        <v>391</v>
      </c>
    </row>
    <row r="28" spans="1:17" ht="49.5" customHeight="1">
      <c r="A28" s="65">
        <v>18</v>
      </c>
      <c r="B28" s="50" t="s">
        <v>206</v>
      </c>
      <c r="C28" s="48" t="s">
        <v>132</v>
      </c>
      <c r="D28" s="64"/>
      <c r="E28" s="48"/>
      <c r="F28" s="48"/>
      <c r="G28" s="48" t="s">
        <v>209</v>
      </c>
      <c r="H28" s="167"/>
      <c r="I28" s="167">
        <v>50</v>
      </c>
      <c r="J28" s="48" t="s">
        <v>153</v>
      </c>
      <c r="K28" s="65"/>
      <c r="L28" s="66"/>
      <c r="N28" s="65">
        <v>1</v>
      </c>
      <c r="O28" s="65"/>
      <c r="P28" s="65"/>
      <c r="Q28" s="167" t="s">
        <v>390</v>
      </c>
    </row>
    <row r="29" spans="1:17" ht="90" customHeight="1">
      <c r="A29" s="65">
        <v>19</v>
      </c>
      <c r="B29" s="50" t="s">
        <v>140</v>
      </c>
      <c r="C29" s="48" t="s">
        <v>74</v>
      </c>
      <c r="D29" s="48"/>
      <c r="E29" s="48"/>
      <c r="F29" s="48"/>
      <c r="G29" s="48" t="s">
        <v>199</v>
      </c>
      <c r="H29" s="167"/>
      <c r="I29" s="167">
        <v>33</v>
      </c>
      <c r="J29" s="48" t="s">
        <v>284</v>
      </c>
      <c r="K29" s="65"/>
      <c r="L29" s="66"/>
      <c r="N29" s="65">
        <v>1</v>
      </c>
      <c r="O29" s="65"/>
      <c r="P29" s="65"/>
      <c r="Q29" s="167" t="s">
        <v>393</v>
      </c>
    </row>
    <row r="30" spans="1:17" ht="82.5" customHeight="1">
      <c r="A30" s="65">
        <v>20</v>
      </c>
      <c r="B30" s="50" t="s">
        <v>141</v>
      </c>
      <c r="C30" s="48" t="s">
        <v>74</v>
      </c>
      <c r="D30" s="48"/>
      <c r="E30" s="64" t="s">
        <v>115</v>
      </c>
      <c r="F30" s="48"/>
      <c r="G30" s="48" t="s">
        <v>200</v>
      </c>
      <c r="H30" s="167">
        <v>16</v>
      </c>
      <c r="I30" s="167">
        <v>37</v>
      </c>
      <c r="J30" s="48" t="s">
        <v>285</v>
      </c>
      <c r="K30" s="65"/>
      <c r="L30" s="66"/>
      <c r="N30" s="65">
        <v>1</v>
      </c>
      <c r="O30" s="65"/>
      <c r="P30" s="65"/>
      <c r="Q30" s="167" t="s">
        <v>388</v>
      </c>
    </row>
    <row r="31" spans="1:17" ht="61.5" customHeight="1">
      <c r="A31" s="65">
        <v>21</v>
      </c>
      <c r="B31" s="50" t="s">
        <v>117</v>
      </c>
      <c r="C31" s="48" t="s">
        <v>74</v>
      </c>
      <c r="D31" s="48"/>
      <c r="E31" s="64" t="s">
        <v>115</v>
      </c>
      <c r="F31" s="48"/>
      <c r="G31" s="48" t="s">
        <v>201</v>
      </c>
      <c r="H31" s="167"/>
      <c r="I31" s="167">
        <v>37</v>
      </c>
      <c r="J31" s="48" t="s">
        <v>153</v>
      </c>
      <c r="K31" s="65"/>
      <c r="L31" s="66"/>
      <c r="N31" s="65">
        <v>1</v>
      </c>
      <c r="O31" s="65"/>
      <c r="P31" s="65"/>
      <c r="Q31" s="167" t="s">
        <v>387</v>
      </c>
    </row>
    <row r="32" spans="1:17" ht="82.5" customHeight="1">
      <c r="A32" s="65">
        <v>22</v>
      </c>
      <c r="B32" s="50" t="s">
        <v>143</v>
      </c>
      <c r="C32" s="48" t="s">
        <v>74</v>
      </c>
      <c r="D32" s="48"/>
      <c r="E32" s="48"/>
      <c r="F32" s="48"/>
      <c r="G32" s="48" t="s">
        <v>229</v>
      </c>
      <c r="H32" s="167">
        <v>1</v>
      </c>
      <c r="I32" s="167">
        <v>40</v>
      </c>
      <c r="J32" s="48" t="s">
        <v>194</v>
      </c>
      <c r="K32" s="65"/>
      <c r="L32" s="66"/>
      <c r="N32" s="65">
        <v>1</v>
      </c>
      <c r="O32" s="65"/>
      <c r="P32" s="65"/>
      <c r="Q32" s="167" t="s">
        <v>384</v>
      </c>
    </row>
    <row r="33" spans="1:17" ht="81.75" customHeight="1">
      <c r="A33" s="65">
        <v>23</v>
      </c>
      <c r="B33" s="50" t="s">
        <v>142</v>
      </c>
      <c r="C33" s="48" t="s">
        <v>74</v>
      </c>
      <c r="D33" s="48" t="s">
        <v>129</v>
      </c>
      <c r="E33" s="48"/>
      <c r="F33" s="48"/>
      <c r="G33" s="48" t="s">
        <v>228</v>
      </c>
      <c r="H33" s="167">
        <v>10</v>
      </c>
      <c r="I33" s="167">
        <v>40</v>
      </c>
      <c r="J33" s="48" t="s">
        <v>193</v>
      </c>
      <c r="K33" s="65"/>
      <c r="L33" s="66"/>
      <c r="N33" s="65">
        <v>1</v>
      </c>
      <c r="O33" s="65"/>
      <c r="P33" s="65"/>
      <c r="Q33" s="167" t="s">
        <v>383</v>
      </c>
    </row>
    <row r="34" spans="1:17" ht="184.5" customHeight="1">
      <c r="A34" s="65">
        <v>24</v>
      </c>
      <c r="B34" s="50" t="s">
        <v>207</v>
      </c>
      <c r="C34" s="48"/>
      <c r="D34" s="48"/>
      <c r="E34" s="64" t="s">
        <v>115</v>
      </c>
      <c r="F34" s="48" t="s">
        <v>156</v>
      </c>
      <c r="G34" s="48" t="s">
        <v>222</v>
      </c>
      <c r="H34" s="167"/>
      <c r="I34" s="167">
        <v>22</v>
      </c>
      <c r="J34" s="48" t="s">
        <v>153</v>
      </c>
      <c r="K34" s="65"/>
      <c r="L34" s="66"/>
      <c r="N34" s="65"/>
      <c r="O34" s="65">
        <v>1</v>
      </c>
      <c r="P34" s="65"/>
      <c r="Q34" s="167" t="s">
        <v>399</v>
      </c>
    </row>
    <row r="35" spans="1:17" ht="89.25">
      <c r="A35" s="65">
        <v>25</v>
      </c>
      <c r="B35" s="50" t="s">
        <v>144</v>
      </c>
      <c r="C35" s="48" t="s">
        <v>74</v>
      </c>
      <c r="D35" s="48"/>
      <c r="E35" s="48"/>
      <c r="F35" s="48"/>
      <c r="G35" s="48" t="s">
        <v>237</v>
      </c>
      <c r="H35" s="167"/>
      <c r="I35" s="167">
        <v>36</v>
      </c>
      <c r="J35" s="48" t="s">
        <v>153</v>
      </c>
      <c r="K35" s="65"/>
      <c r="L35" s="66"/>
      <c r="N35" s="65">
        <v>1</v>
      </c>
      <c r="O35" s="65"/>
      <c r="P35" s="65"/>
      <c r="Q35" s="167" t="s">
        <v>389</v>
      </c>
    </row>
    <row r="36" spans="1:17" ht="113.25" customHeight="1">
      <c r="A36" s="65">
        <v>26</v>
      </c>
      <c r="B36" s="50" t="s">
        <v>403</v>
      </c>
      <c r="C36" s="48" t="s">
        <v>134</v>
      </c>
      <c r="D36" s="48" t="s">
        <v>74</v>
      </c>
      <c r="E36" s="48"/>
      <c r="F36" s="48"/>
      <c r="G36" s="48" t="s">
        <v>203</v>
      </c>
      <c r="H36" s="167"/>
      <c r="I36" s="167">
        <v>4</v>
      </c>
      <c r="J36" s="48" t="s">
        <v>153</v>
      </c>
      <c r="K36" s="51" t="s">
        <v>404</v>
      </c>
      <c r="L36" s="66"/>
      <c r="N36" s="65">
        <v>1</v>
      </c>
      <c r="O36" s="65"/>
      <c r="P36" s="65"/>
      <c r="Q36" s="167" t="s">
        <v>385</v>
      </c>
    </row>
    <row r="37" spans="1:17" ht="51">
      <c r="A37" s="65">
        <v>27</v>
      </c>
      <c r="B37" s="50" t="s">
        <v>146</v>
      </c>
      <c r="C37" s="48" t="s">
        <v>74</v>
      </c>
      <c r="D37" s="48"/>
      <c r="E37" s="48"/>
      <c r="F37" s="48"/>
      <c r="G37" s="48" t="s">
        <v>202</v>
      </c>
      <c r="H37" s="167">
        <v>5</v>
      </c>
      <c r="I37" s="167">
        <v>40</v>
      </c>
      <c r="J37" s="48" t="s">
        <v>153</v>
      </c>
      <c r="K37" s="65"/>
      <c r="L37" s="66"/>
      <c r="N37" s="65">
        <v>1</v>
      </c>
      <c r="O37" s="65"/>
      <c r="P37" s="65"/>
      <c r="Q37" s="167" t="s">
        <v>386</v>
      </c>
    </row>
    <row r="38" spans="1:17" ht="81" customHeight="1">
      <c r="A38" s="65">
        <v>28</v>
      </c>
      <c r="B38" s="50" t="s">
        <v>147</v>
      </c>
      <c r="C38" s="48" t="s">
        <v>132</v>
      </c>
      <c r="D38" s="64" t="s">
        <v>115</v>
      </c>
      <c r="E38" s="48"/>
      <c r="F38" s="48"/>
      <c r="G38" s="48" t="s">
        <v>224</v>
      </c>
      <c r="H38" s="167"/>
      <c r="I38" s="167">
        <v>4</v>
      </c>
      <c r="J38" s="48" t="s">
        <v>153</v>
      </c>
      <c r="K38" s="65"/>
      <c r="L38" s="66"/>
      <c r="N38" s="65">
        <v>1</v>
      </c>
      <c r="O38" s="65"/>
      <c r="P38" s="65"/>
      <c r="Q38" s="167"/>
    </row>
    <row r="39" spans="1:17" ht="83.25" customHeight="1">
      <c r="A39" s="65">
        <v>29</v>
      </c>
      <c r="B39" s="50" t="s">
        <v>108</v>
      </c>
      <c r="C39" s="48" t="s">
        <v>132</v>
      </c>
      <c r="D39" s="64" t="s">
        <v>115</v>
      </c>
      <c r="E39" s="48"/>
      <c r="F39" s="48"/>
      <c r="G39" s="48" t="s">
        <v>232</v>
      </c>
      <c r="H39" s="167"/>
      <c r="I39" s="167">
        <v>25</v>
      </c>
      <c r="J39" s="48" t="s">
        <v>288</v>
      </c>
      <c r="K39" s="65"/>
      <c r="L39" s="66"/>
      <c r="N39" s="65">
        <v>1</v>
      </c>
      <c r="O39" s="65"/>
      <c r="P39" s="65"/>
      <c r="Q39" s="167" t="s">
        <v>406</v>
      </c>
    </row>
    <row r="40" spans="1:17" ht="96.75" customHeight="1">
      <c r="A40" s="65">
        <v>30</v>
      </c>
      <c r="B40" s="50" t="s">
        <v>248</v>
      </c>
      <c r="C40" s="48" t="s">
        <v>74</v>
      </c>
      <c r="D40" s="48"/>
      <c r="E40" s="48"/>
      <c r="F40" s="48"/>
      <c r="G40" s="48" t="s">
        <v>291</v>
      </c>
      <c r="H40" s="167"/>
      <c r="I40" s="167">
        <v>2</v>
      </c>
      <c r="J40" s="48" t="s">
        <v>153</v>
      </c>
      <c r="K40" s="65"/>
      <c r="L40" s="66"/>
      <c r="N40" s="65">
        <v>1</v>
      </c>
      <c r="O40" s="65"/>
      <c r="P40" s="65"/>
      <c r="Q40" s="167" t="s">
        <v>396</v>
      </c>
    </row>
    <row r="41" spans="1:17" ht="80.25" customHeight="1">
      <c r="A41" s="65">
        <v>31</v>
      </c>
      <c r="B41" s="50" t="s">
        <v>107</v>
      </c>
      <c r="C41" s="48" t="s">
        <v>132</v>
      </c>
      <c r="D41" s="64" t="s">
        <v>115</v>
      </c>
      <c r="E41" s="48"/>
      <c r="F41" s="48"/>
      <c r="G41" s="48" t="s">
        <v>231</v>
      </c>
      <c r="H41" s="167"/>
      <c r="I41" s="167">
        <v>12</v>
      </c>
      <c r="J41" s="48" t="s">
        <v>290</v>
      </c>
      <c r="K41" s="65"/>
      <c r="L41" s="66"/>
      <c r="N41" s="65">
        <v>1</v>
      </c>
      <c r="O41" s="65"/>
      <c r="P41" s="65"/>
      <c r="Q41" s="167" t="s">
        <v>397</v>
      </c>
    </row>
    <row r="42" spans="1:17" ht="83.25" customHeight="1">
      <c r="A42" s="65">
        <v>32</v>
      </c>
      <c r="B42" s="51" t="s">
        <v>157</v>
      </c>
      <c r="C42" s="48" t="s">
        <v>131</v>
      </c>
      <c r="D42" s="64" t="s">
        <v>115</v>
      </c>
      <c r="E42" s="48"/>
      <c r="F42" s="48"/>
      <c r="G42" s="48" t="s">
        <v>230</v>
      </c>
      <c r="H42" s="167"/>
      <c r="I42" s="167">
        <v>23</v>
      </c>
      <c r="J42" s="48" t="s">
        <v>289</v>
      </c>
      <c r="K42" s="65"/>
      <c r="L42" s="66"/>
      <c r="N42" s="65">
        <v>1</v>
      </c>
      <c r="O42" s="65"/>
      <c r="P42" s="65"/>
      <c r="Q42" s="167" t="s">
        <v>398</v>
      </c>
    </row>
    <row r="43" spans="11:17" ht="9.75" customHeight="1">
      <c r="K43" s="79"/>
      <c r="N43" s="299">
        <f>N21+N42+N41+N40+N39+N38+N37+N36+N35+N34+N33+N32+N31+N30+N29+N28+N27+N26+N25+N24+N23+N22+N20+N19+N18+N17+N16+N15+N14+N13+N11+N10</f>
        <v>27</v>
      </c>
      <c r="O43" s="299">
        <f>O21+O42+O41+O40+O39+O38+O37+O36+O35+O34+O33+O32+O31+O30+O29+O28+O27+O26+O25+O24+O23+O22+O20+O19+O18+O17+O16+O15+O14+O13+O11+O10</f>
        <v>5</v>
      </c>
      <c r="P43" s="299">
        <f>P21+P42+P41+P40+P39+P38+P37+P36+P35+P34+P33+P32+P31+P30+P29+P28+P27+P26+P25+P24+P23+P22+P20+P19+P18+P17+P16+P15+P14+P13+P11+P10</f>
        <v>0</v>
      </c>
      <c r="Q43" s="279" t="s">
        <v>378</v>
      </c>
    </row>
    <row r="44" spans="1:17" s="68" customFormat="1" ht="15">
      <c r="A44" s="296" t="s">
        <v>553</v>
      </c>
      <c r="B44" s="296"/>
      <c r="C44" s="296"/>
      <c r="D44" s="291">
        <f>D45+D46+D47</f>
        <v>32</v>
      </c>
      <c r="E44" s="291"/>
      <c r="F44" s="296" t="s">
        <v>81</v>
      </c>
      <c r="G44" s="296"/>
      <c r="H44" s="272"/>
      <c r="J44" s="67"/>
      <c r="K44" s="67"/>
      <c r="N44" s="300"/>
      <c r="O44" s="300"/>
      <c r="P44" s="300"/>
      <c r="Q44" s="280"/>
    </row>
    <row r="45" spans="1:17" s="68" customFormat="1" ht="12.75" customHeight="1">
      <c r="A45" s="67"/>
      <c r="B45" s="297" t="s">
        <v>84</v>
      </c>
      <c r="C45" s="297"/>
      <c r="D45" s="298">
        <f>N43</f>
        <v>27</v>
      </c>
      <c r="E45" s="298"/>
      <c r="F45" s="67" t="s">
        <v>82</v>
      </c>
      <c r="G45" s="67"/>
      <c r="H45" s="272"/>
      <c r="J45" s="67"/>
      <c r="K45" s="67"/>
      <c r="N45" s="300"/>
      <c r="O45" s="300"/>
      <c r="P45" s="300"/>
      <c r="Q45" s="280"/>
    </row>
    <row r="46" spans="1:17" s="68" customFormat="1" ht="13.5" customHeight="1">
      <c r="A46" s="67"/>
      <c r="B46" s="297" t="s">
        <v>83</v>
      </c>
      <c r="C46" s="297"/>
      <c r="D46" s="298">
        <f>O43</f>
        <v>5</v>
      </c>
      <c r="E46" s="298"/>
      <c r="F46" s="67" t="s">
        <v>82</v>
      </c>
      <c r="G46" s="67"/>
      <c r="H46" s="272"/>
      <c r="J46" s="67"/>
      <c r="K46" s="67"/>
      <c r="N46" s="301"/>
      <c r="O46" s="301"/>
      <c r="P46" s="301"/>
      <c r="Q46" s="280"/>
    </row>
    <row r="47" spans="2:17" ht="44.25" customHeight="1">
      <c r="B47" s="288" t="s">
        <v>85</v>
      </c>
      <c r="C47" s="288"/>
      <c r="D47" s="289">
        <f>P43</f>
        <v>0</v>
      </c>
      <c r="E47" s="289"/>
      <c r="F47" s="67" t="s">
        <v>82</v>
      </c>
      <c r="N47" s="282" t="s">
        <v>375</v>
      </c>
      <c r="O47" s="282" t="s">
        <v>376</v>
      </c>
      <c r="P47" s="282" t="s">
        <v>377</v>
      </c>
      <c r="Q47" s="280"/>
    </row>
    <row r="48" spans="14:17" ht="8.25" customHeight="1">
      <c r="N48" s="283"/>
      <c r="O48" s="283"/>
      <c r="P48" s="283"/>
      <c r="Q48" s="281"/>
    </row>
    <row r="49" spans="1:17" s="68" customFormat="1" ht="15" customHeight="1">
      <c r="A49" s="290" t="s">
        <v>76</v>
      </c>
      <c r="B49" s="290"/>
      <c r="C49" s="290"/>
      <c r="D49" s="290"/>
      <c r="E49" s="290"/>
      <c r="F49" s="291"/>
      <c r="G49" s="291"/>
      <c r="H49" s="291"/>
      <c r="J49" s="70" t="s">
        <v>87</v>
      </c>
      <c r="K49" s="67"/>
      <c r="N49" s="277">
        <f>N43+O43+P43</f>
        <v>32</v>
      </c>
      <c r="O49" s="277"/>
      <c r="P49" s="277"/>
      <c r="Q49" s="83"/>
    </row>
    <row r="50" spans="6:16" ht="12.75">
      <c r="F50" s="295" t="s">
        <v>88</v>
      </c>
      <c r="G50" s="295"/>
      <c r="H50" s="295"/>
      <c r="J50" s="71" t="s">
        <v>89</v>
      </c>
      <c r="N50" s="278" t="s">
        <v>379</v>
      </c>
      <c r="O50" s="278"/>
      <c r="P50" s="278"/>
    </row>
    <row r="51" ht="15">
      <c r="E51" s="67" t="s">
        <v>49</v>
      </c>
    </row>
  </sheetData>
  <sheetProtection/>
  <mergeCells count="40">
    <mergeCell ref="N43:N46"/>
    <mergeCell ref="O43:O46"/>
    <mergeCell ref="P43:P46"/>
    <mergeCell ref="A3:K3"/>
    <mergeCell ref="F5:F7"/>
    <mergeCell ref="E5:E7"/>
    <mergeCell ref="A5:A7"/>
    <mergeCell ref="J5:J7"/>
    <mergeCell ref="I5:I7"/>
    <mergeCell ref="H5:H7"/>
    <mergeCell ref="G5:G7"/>
    <mergeCell ref="K5:K7"/>
    <mergeCell ref="F50:H50"/>
    <mergeCell ref="A44:C44"/>
    <mergeCell ref="D44:E44"/>
    <mergeCell ref="F44:G44"/>
    <mergeCell ref="B45:C45"/>
    <mergeCell ref="D45:E45"/>
    <mergeCell ref="B46:C46"/>
    <mergeCell ref="D46:E46"/>
    <mergeCell ref="L5:L7"/>
    <mergeCell ref="B9:L9"/>
    <mergeCell ref="B12:J12"/>
    <mergeCell ref="B47:C47"/>
    <mergeCell ref="D47:E47"/>
    <mergeCell ref="A49:E49"/>
    <mergeCell ref="F49:H49"/>
    <mergeCell ref="D5:D7"/>
    <mergeCell ref="C5:C7"/>
    <mergeCell ref="B5:B7"/>
    <mergeCell ref="N49:P49"/>
    <mergeCell ref="N50:P50"/>
    <mergeCell ref="Q5:Q7"/>
    <mergeCell ref="N47:N48"/>
    <mergeCell ref="O47:O48"/>
    <mergeCell ref="P47:P48"/>
    <mergeCell ref="Q43:Q48"/>
    <mergeCell ref="N5:N7"/>
    <mergeCell ref="P5:P7"/>
    <mergeCell ref="O5:O7"/>
  </mergeCells>
  <printOptions/>
  <pageMargins left="0.1968503937007874" right="0.1968503937007874" top="0.3937007874015748" bottom="0.2362204724409449" header="0.31496062992125984" footer="0.31496062992125984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10"/>
  <sheetViews>
    <sheetView zoomScale="90" zoomScaleNormal="90" zoomScalePageLayoutView="0" workbookViewId="0" topLeftCell="A1">
      <selection activeCell="N10" sqref="N9:N10"/>
    </sheetView>
  </sheetViews>
  <sheetFormatPr defaultColWidth="9.00390625" defaultRowHeight="12.75"/>
  <cols>
    <col min="1" max="1" width="3.875" style="86" customWidth="1"/>
    <col min="2" max="2" width="25.25390625" style="86" customWidth="1"/>
    <col min="3" max="3" width="6.00390625" style="86" customWidth="1"/>
    <col min="4" max="4" width="4.75390625" style="86" customWidth="1"/>
    <col min="5" max="5" width="0.37109375" style="86" customWidth="1"/>
    <col min="6" max="6" width="19.00390625" style="86" customWidth="1"/>
    <col min="7" max="16384" width="9.125" style="86" customWidth="1"/>
  </cols>
  <sheetData>
    <row r="2" spans="2:6" ht="58.5" customHeight="1">
      <c r="B2" s="601" t="s">
        <v>324</v>
      </c>
      <c r="C2" s="602"/>
      <c r="D2" s="602"/>
      <c r="E2" s="602"/>
      <c r="F2" s="602"/>
    </row>
    <row r="3" spans="2:6" ht="37.5" customHeight="1">
      <c r="B3" s="95" t="s">
        <v>317</v>
      </c>
      <c r="C3" s="487">
        <v>90</v>
      </c>
      <c r="D3" s="488"/>
      <c r="E3" s="489"/>
      <c r="F3" s="570">
        <f>C3+C4</f>
        <v>104.5</v>
      </c>
    </row>
    <row r="4" spans="2:6" ht="37.5" customHeight="1">
      <c r="B4" s="95" t="s">
        <v>323</v>
      </c>
      <c r="C4" s="487">
        <v>14.5</v>
      </c>
      <c r="D4" s="488"/>
      <c r="E4" s="489"/>
      <c r="F4" s="571"/>
    </row>
    <row r="5" spans="2:6" ht="34.5" customHeight="1">
      <c r="B5" s="95" t="s">
        <v>318</v>
      </c>
      <c r="C5" s="529">
        <v>175</v>
      </c>
      <c r="D5" s="530"/>
      <c r="E5" s="531"/>
      <c r="F5" s="570">
        <f>C5+C6</f>
        <v>190</v>
      </c>
    </row>
    <row r="6" spans="2:6" ht="34.5" customHeight="1">
      <c r="B6" s="90" t="s">
        <v>322</v>
      </c>
      <c r="C6" s="529">
        <v>15</v>
      </c>
      <c r="D6" s="530"/>
      <c r="E6" s="531"/>
      <c r="F6" s="571"/>
    </row>
    <row r="7" spans="2:6" ht="35.25" customHeight="1">
      <c r="B7" s="134" t="s">
        <v>319</v>
      </c>
      <c r="C7" s="529">
        <v>34</v>
      </c>
      <c r="D7" s="530"/>
      <c r="E7" s="531"/>
      <c r="F7" s="139">
        <f>C7</f>
        <v>34</v>
      </c>
    </row>
    <row r="8" spans="2:6" s="92" customFormat="1" ht="48" customHeight="1">
      <c r="B8" s="90" t="s">
        <v>320</v>
      </c>
      <c r="C8" s="529">
        <v>74</v>
      </c>
      <c r="D8" s="636"/>
      <c r="E8" s="637"/>
      <c r="F8" s="570">
        <f>C8+C9</f>
        <v>80</v>
      </c>
    </row>
    <row r="9" spans="2:6" s="92" customFormat="1" ht="48" customHeight="1">
      <c r="B9" s="90" t="s">
        <v>321</v>
      </c>
      <c r="C9" s="529">
        <v>6</v>
      </c>
      <c r="D9" s="636"/>
      <c r="E9" s="637"/>
      <c r="F9" s="571"/>
    </row>
    <row r="10" spans="2:6" ht="22.5" customHeight="1">
      <c r="B10" s="140" t="s">
        <v>24</v>
      </c>
      <c r="C10" s="635">
        <f>SUM(C3:C9)</f>
        <v>408.5</v>
      </c>
      <c r="D10" s="635"/>
      <c r="E10" s="635"/>
      <c r="F10" s="138">
        <f>SUM(F3:F9)</f>
        <v>408.5</v>
      </c>
    </row>
  </sheetData>
  <sheetProtection/>
  <mergeCells count="12">
    <mergeCell ref="C7:E7"/>
    <mergeCell ref="C9:E9"/>
    <mergeCell ref="C10:E10"/>
    <mergeCell ref="C8:E8"/>
    <mergeCell ref="C4:E4"/>
    <mergeCell ref="C6:E6"/>
    <mergeCell ref="B2:F2"/>
    <mergeCell ref="F3:F4"/>
    <mergeCell ref="F5:F6"/>
    <mergeCell ref="F8:F9"/>
    <mergeCell ref="C3:E3"/>
    <mergeCell ref="C5:E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27"/>
  <sheetViews>
    <sheetView zoomScale="70" zoomScaleNormal="70" zoomScalePageLayoutView="0" workbookViewId="0" topLeftCell="B1">
      <selection activeCell="R2" sqref="R2:S2"/>
    </sheetView>
  </sheetViews>
  <sheetFormatPr defaultColWidth="9.00390625" defaultRowHeight="12.75"/>
  <cols>
    <col min="1" max="1" width="9.00390625" style="10" customWidth="1"/>
    <col min="2" max="2" width="17.875" style="10" customWidth="1"/>
    <col min="3" max="3" width="6.75390625" style="10" customWidth="1"/>
    <col min="4" max="4" width="6.375" style="10" customWidth="1"/>
    <col min="5" max="5" width="7.00390625" style="10" customWidth="1"/>
    <col min="6" max="6" width="7.25390625" style="10" customWidth="1"/>
    <col min="7" max="7" width="7.75390625" style="10" customWidth="1"/>
    <col min="8" max="8" width="6.25390625" style="10" customWidth="1"/>
    <col min="9" max="9" width="7.00390625" style="10" customWidth="1"/>
    <col min="10" max="10" width="6.75390625" style="10" customWidth="1"/>
    <col min="11" max="11" width="7.25390625" style="10" customWidth="1"/>
    <col min="12" max="13" width="7.125" style="10" customWidth="1"/>
    <col min="14" max="14" width="8.00390625" style="10" customWidth="1"/>
    <col min="15" max="15" width="6.25390625" style="10" customWidth="1"/>
    <col min="16" max="16" width="6.375" style="10" customWidth="1"/>
    <col min="17" max="17" width="8.25390625" style="10" customWidth="1"/>
    <col min="18" max="18" width="9.25390625" style="10" customWidth="1"/>
    <col min="19" max="19" width="14.75390625" style="10" customWidth="1"/>
    <col min="20" max="16384" width="9.125" style="10" customWidth="1"/>
  </cols>
  <sheetData>
    <row r="1" ht="27" customHeight="1"/>
    <row r="2" spans="16:19" ht="15">
      <c r="P2" s="17"/>
      <c r="Q2" s="17"/>
      <c r="R2" s="334" t="s">
        <v>12</v>
      </c>
      <c r="S2" s="334"/>
    </row>
    <row r="3" spans="2:19" s="13" customFormat="1" ht="13.5" customHeight="1">
      <c r="B3" s="345" t="s">
        <v>438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2:19" ht="20.25" customHeight="1">
      <c r="B4" s="304" t="s">
        <v>425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2:19" ht="15" customHeight="1">
      <c r="B5" s="324" t="s">
        <v>2</v>
      </c>
      <c r="C5" s="315" t="s">
        <v>3</v>
      </c>
      <c r="D5" s="316"/>
      <c r="E5" s="316"/>
      <c r="F5" s="316"/>
      <c r="G5" s="316"/>
      <c r="H5" s="316"/>
      <c r="I5" s="317"/>
      <c r="J5" s="335" t="s">
        <v>124</v>
      </c>
      <c r="K5" s="336"/>
      <c r="L5" s="336"/>
      <c r="M5" s="337"/>
      <c r="N5" s="325" t="s">
        <v>426</v>
      </c>
      <c r="O5" s="326"/>
      <c r="P5" s="327"/>
      <c r="Q5" s="324" t="s">
        <v>427</v>
      </c>
      <c r="R5" s="324"/>
      <c r="S5" s="324" t="s">
        <v>127</v>
      </c>
    </row>
    <row r="6" spans="2:19" ht="15">
      <c r="B6" s="324"/>
      <c r="C6" s="318"/>
      <c r="D6" s="319"/>
      <c r="E6" s="319"/>
      <c r="F6" s="319"/>
      <c r="G6" s="319"/>
      <c r="H6" s="319"/>
      <c r="I6" s="320"/>
      <c r="J6" s="338"/>
      <c r="K6" s="339"/>
      <c r="L6" s="339"/>
      <c r="M6" s="340"/>
      <c r="N6" s="328"/>
      <c r="O6" s="329"/>
      <c r="P6" s="330"/>
      <c r="Q6" s="324"/>
      <c r="R6" s="324"/>
      <c r="S6" s="324"/>
    </row>
    <row r="7" spans="2:19" ht="15">
      <c r="B7" s="324"/>
      <c r="C7" s="318"/>
      <c r="D7" s="319"/>
      <c r="E7" s="319"/>
      <c r="F7" s="319"/>
      <c r="G7" s="319"/>
      <c r="H7" s="319"/>
      <c r="I7" s="320"/>
      <c r="J7" s="338"/>
      <c r="K7" s="339"/>
      <c r="L7" s="339"/>
      <c r="M7" s="340"/>
      <c r="N7" s="328"/>
      <c r="O7" s="329"/>
      <c r="P7" s="330"/>
      <c r="Q7" s="324"/>
      <c r="R7" s="324"/>
      <c r="S7" s="324"/>
    </row>
    <row r="8" spans="2:19" ht="17.25" customHeight="1">
      <c r="B8" s="324"/>
      <c r="C8" s="318"/>
      <c r="D8" s="319"/>
      <c r="E8" s="319"/>
      <c r="F8" s="319"/>
      <c r="G8" s="319"/>
      <c r="H8" s="319"/>
      <c r="I8" s="320"/>
      <c r="J8" s="338"/>
      <c r="K8" s="339"/>
      <c r="L8" s="339"/>
      <c r="M8" s="340"/>
      <c r="N8" s="331"/>
      <c r="O8" s="332"/>
      <c r="P8" s="333"/>
      <c r="Q8" s="324"/>
      <c r="R8" s="324"/>
      <c r="S8" s="324"/>
    </row>
    <row r="9" spans="2:23" ht="76.5" customHeight="1">
      <c r="B9" s="324"/>
      <c r="C9" s="321"/>
      <c r="D9" s="322"/>
      <c r="E9" s="322"/>
      <c r="F9" s="322"/>
      <c r="G9" s="322"/>
      <c r="H9" s="322"/>
      <c r="I9" s="323"/>
      <c r="J9" s="341"/>
      <c r="K9" s="304"/>
      <c r="L9" s="304"/>
      <c r="M9" s="342"/>
      <c r="N9" s="11" t="s">
        <v>126</v>
      </c>
      <c r="O9" s="343" t="s">
        <v>125</v>
      </c>
      <c r="P9" s="344"/>
      <c r="Q9" s="11" t="s">
        <v>126</v>
      </c>
      <c r="R9" s="34" t="s">
        <v>125</v>
      </c>
      <c r="S9" s="324"/>
      <c r="V9" s="143"/>
      <c r="W9" s="143"/>
    </row>
    <row r="10" spans="2:23" s="31" customFormat="1" ht="15">
      <c r="B10" s="35">
        <v>1</v>
      </c>
      <c r="C10" s="309">
        <v>2</v>
      </c>
      <c r="D10" s="310"/>
      <c r="E10" s="310"/>
      <c r="F10" s="310"/>
      <c r="G10" s="310"/>
      <c r="H10" s="310"/>
      <c r="I10" s="311"/>
      <c r="J10" s="309">
        <v>3</v>
      </c>
      <c r="K10" s="310"/>
      <c r="L10" s="310"/>
      <c r="M10" s="311"/>
      <c r="N10" s="33">
        <v>4</v>
      </c>
      <c r="O10" s="309">
        <v>5</v>
      </c>
      <c r="P10" s="311"/>
      <c r="Q10" s="33">
        <v>6</v>
      </c>
      <c r="R10" s="33">
        <v>7</v>
      </c>
      <c r="S10" s="33">
        <v>8</v>
      </c>
      <c r="W10" s="143"/>
    </row>
    <row r="11" spans="2:19" s="31" customFormat="1" ht="51" customHeight="1">
      <c r="B11" s="35">
        <v>1</v>
      </c>
      <c r="C11" s="312" t="s">
        <v>440</v>
      </c>
      <c r="D11" s="313"/>
      <c r="E11" s="313"/>
      <c r="F11" s="313"/>
      <c r="G11" s="313"/>
      <c r="H11" s="313"/>
      <c r="I11" s="314"/>
      <c r="J11" s="309" t="s">
        <v>363</v>
      </c>
      <c r="K11" s="310"/>
      <c r="L11" s="310"/>
      <c r="M11" s="311"/>
      <c r="N11" s="185">
        <v>1</v>
      </c>
      <c r="O11" s="307">
        <v>1</v>
      </c>
      <c r="P11" s="308"/>
      <c r="Q11" s="185">
        <v>15</v>
      </c>
      <c r="R11" s="185"/>
      <c r="S11" s="185">
        <v>15</v>
      </c>
    </row>
    <row r="12" spans="2:22" s="31" customFormat="1" ht="19.5" customHeight="1">
      <c r="B12" s="35">
        <v>2</v>
      </c>
      <c r="C12" s="312" t="s">
        <v>362</v>
      </c>
      <c r="D12" s="313"/>
      <c r="E12" s="313"/>
      <c r="F12" s="313"/>
      <c r="G12" s="313"/>
      <c r="H12" s="313"/>
      <c r="I12" s="314"/>
      <c r="J12" s="309" t="s">
        <v>149</v>
      </c>
      <c r="K12" s="310"/>
      <c r="L12" s="310"/>
      <c r="M12" s="311"/>
      <c r="N12" s="185">
        <v>2</v>
      </c>
      <c r="O12" s="307">
        <v>1</v>
      </c>
      <c r="P12" s="308"/>
      <c r="Q12" s="185">
        <v>38</v>
      </c>
      <c r="R12" s="185">
        <v>22</v>
      </c>
      <c r="S12" s="185">
        <f>Q12</f>
        <v>38</v>
      </c>
      <c r="V12" s="153"/>
    </row>
    <row r="13" spans="2:19" s="153" customFormat="1" ht="19.5" customHeight="1">
      <c r="B13" s="154"/>
      <c r="C13" s="347" t="s">
        <v>24</v>
      </c>
      <c r="D13" s="348"/>
      <c r="E13" s="348"/>
      <c r="F13" s="348"/>
      <c r="G13" s="348"/>
      <c r="H13" s="348"/>
      <c r="I13" s="349"/>
      <c r="J13" s="350"/>
      <c r="K13" s="351"/>
      <c r="L13" s="351"/>
      <c r="M13" s="352"/>
      <c r="N13" s="155">
        <f>SUM(N11:N12)</f>
        <v>3</v>
      </c>
      <c r="O13" s="350">
        <f>SUM(O11:O12)</f>
        <v>2</v>
      </c>
      <c r="P13" s="352"/>
      <c r="Q13" s="155">
        <f>SUM(Q11:Q12)</f>
        <v>53</v>
      </c>
      <c r="R13" s="155">
        <f>SUM(R11:R12)</f>
        <v>22</v>
      </c>
      <c r="S13" s="155">
        <f>SUM(S11:S12)</f>
        <v>53</v>
      </c>
    </row>
    <row r="14" ht="18.75" customHeight="1"/>
    <row r="15" spans="2:19" s="20" customFormat="1" ht="12.75" customHeight="1">
      <c r="B15" s="273" t="s">
        <v>439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</row>
    <row r="16" spans="2:19" s="20" customFormat="1" ht="21" customHeight="1">
      <c r="B16" s="304" t="s">
        <v>425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</row>
    <row r="17" spans="2:19" s="20" customFormat="1" ht="17.25" customHeight="1">
      <c r="B17" s="142" t="s">
        <v>25</v>
      </c>
      <c r="C17" s="353" t="s">
        <v>26</v>
      </c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</row>
    <row r="18" spans="2:19" s="67" customFormat="1" ht="53.25" customHeight="1">
      <c r="B18" s="141" t="s">
        <v>303</v>
      </c>
      <c r="C18" s="141">
        <v>1</v>
      </c>
      <c r="D18" s="141">
        <v>2</v>
      </c>
      <c r="E18" s="141">
        <v>3</v>
      </c>
      <c r="F18" s="141">
        <v>4</v>
      </c>
      <c r="G18" s="96" t="s">
        <v>121</v>
      </c>
      <c r="H18" s="141">
        <v>5</v>
      </c>
      <c r="I18" s="141">
        <v>6</v>
      </c>
      <c r="J18" s="141">
        <v>7</v>
      </c>
      <c r="K18" s="141">
        <v>8</v>
      </c>
      <c r="L18" s="141" t="s">
        <v>302</v>
      </c>
      <c r="M18" s="141">
        <v>9</v>
      </c>
      <c r="N18" s="96" t="s">
        <v>122</v>
      </c>
      <c r="O18" s="141">
        <v>10</v>
      </c>
      <c r="P18" s="141">
        <v>11</v>
      </c>
      <c r="Q18" s="96" t="s">
        <v>123</v>
      </c>
      <c r="R18" s="96" t="s">
        <v>27</v>
      </c>
      <c r="S18" s="141" t="s">
        <v>28</v>
      </c>
    </row>
    <row r="19" spans="2:19" s="67" customFormat="1" ht="27.75" customHeight="1">
      <c r="B19" s="156" t="s">
        <v>29</v>
      </c>
      <c r="C19" s="141">
        <v>1</v>
      </c>
      <c r="D19" s="141">
        <v>1</v>
      </c>
      <c r="E19" s="141">
        <v>1</v>
      </c>
      <c r="F19" s="141">
        <v>1</v>
      </c>
      <c r="G19" s="96">
        <f>C19+D19+E19+F19</f>
        <v>4</v>
      </c>
      <c r="H19" s="141">
        <v>1</v>
      </c>
      <c r="I19" s="141">
        <v>1</v>
      </c>
      <c r="J19" s="141">
        <v>1</v>
      </c>
      <c r="K19" s="141">
        <v>1</v>
      </c>
      <c r="L19" s="141">
        <v>1</v>
      </c>
      <c r="M19" s="141">
        <v>1</v>
      </c>
      <c r="N19" s="96">
        <f>H19+I19+J19+K19+L19+M19</f>
        <v>6</v>
      </c>
      <c r="O19" s="141">
        <v>1</v>
      </c>
      <c r="P19" s="141">
        <v>1</v>
      </c>
      <c r="Q19" s="157">
        <f>O19+P19</f>
        <v>2</v>
      </c>
      <c r="R19" s="157">
        <f>G19+N19+Q19</f>
        <v>12</v>
      </c>
      <c r="S19" s="141">
        <f>K19</f>
        <v>1</v>
      </c>
    </row>
    <row r="20" spans="2:19" s="67" customFormat="1" ht="28.5" customHeight="1">
      <c r="B20" s="156" t="s">
        <v>30</v>
      </c>
      <c r="C20" s="141">
        <v>1</v>
      </c>
      <c r="D20" s="141">
        <v>1</v>
      </c>
      <c r="E20" s="141">
        <v>1</v>
      </c>
      <c r="F20" s="141">
        <v>1</v>
      </c>
      <c r="G20" s="96">
        <f>C20+D20+E20+F20</f>
        <v>4</v>
      </c>
      <c r="H20" s="141">
        <v>1</v>
      </c>
      <c r="I20" s="141">
        <v>1</v>
      </c>
      <c r="J20" s="141">
        <v>1</v>
      </c>
      <c r="K20" s="141">
        <v>1</v>
      </c>
      <c r="L20" s="141">
        <v>1</v>
      </c>
      <c r="M20" s="141">
        <v>1</v>
      </c>
      <c r="N20" s="96">
        <f>H20+I20+J20+K20+L20+M20</f>
        <v>6</v>
      </c>
      <c r="O20" s="141">
        <v>1</v>
      </c>
      <c r="P20" s="141">
        <v>1</v>
      </c>
      <c r="Q20" s="157">
        <f>O20+P20</f>
        <v>2</v>
      </c>
      <c r="R20" s="157">
        <f>G20+N20+Q20</f>
        <v>12</v>
      </c>
      <c r="S20" s="141">
        <f>K20</f>
        <v>1</v>
      </c>
    </row>
    <row r="21" spans="2:19" s="67" customFormat="1" ht="31.5" customHeight="1">
      <c r="B21" s="156" t="s">
        <v>31</v>
      </c>
      <c r="C21" s="141">
        <v>9</v>
      </c>
      <c r="D21" s="141">
        <v>11</v>
      </c>
      <c r="E21" s="141">
        <v>14</v>
      </c>
      <c r="F21" s="141">
        <v>19</v>
      </c>
      <c r="G21" s="96">
        <f>SUM(C21:F21)</f>
        <v>53</v>
      </c>
      <c r="H21" s="141">
        <v>15</v>
      </c>
      <c r="I21" s="141">
        <v>8</v>
      </c>
      <c r="J21" s="141">
        <v>17</v>
      </c>
      <c r="K21" s="141">
        <v>19</v>
      </c>
      <c r="L21" s="141">
        <v>2</v>
      </c>
      <c r="M21" s="141">
        <v>26</v>
      </c>
      <c r="N21" s="96">
        <f>H21+I21+J21+K21+L21+M21</f>
        <v>87</v>
      </c>
      <c r="O21" s="141">
        <v>3</v>
      </c>
      <c r="P21" s="141">
        <v>8</v>
      </c>
      <c r="Q21" s="157">
        <f>O21+P21</f>
        <v>11</v>
      </c>
      <c r="R21" s="157">
        <f>G21+N21+Q21</f>
        <v>151</v>
      </c>
      <c r="S21" s="141">
        <v>3</v>
      </c>
    </row>
    <row r="22" spans="2:16" s="20" customFormat="1" ht="48" customHeight="1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9"/>
      <c r="M22" s="158"/>
      <c r="N22" s="158"/>
      <c r="O22" s="158"/>
      <c r="P22" s="158"/>
    </row>
    <row r="23" spans="2:16" ht="42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9" ht="51.75" customHeight="1">
      <c r="B24" s="346" t="s">
        <v>298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</row>
    <row r="25" spans="2:19" s="31" customFormat="1" ht="24.75" customHeight="1">
      <c r="B25" s="304" t="s">
        <v>425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</row>
    <row r="26" spans="2:19" s="109" customFormat="1" ht="309" customHeight="1">
      <c r="B26" s="32" t="s">
        <v>428</v>
      </c>
      <c r="C26" s="305" t="s">
        <v>292</v>
      </c>
      <c r="D26" s="305"/>
      <c r="E26" s="305"/>
      <c r="F26" s="305" t="s">
        <v>293</v>
      </c>
      <c r="G26" s="305"/>
      <c r="H26" s="305"/>
      <c r="I26" s="305" t="s">
        <v>294</v>
      </c>
      <c r="J26" s="305"/>
      <c r="K26" s="305"/>
      <c r="L26" s="305" t="s">
        <v>295</v>
      </c>
      <c r="M26" s="305"/>
      <c r="N26" s="305"/>
      <c r="O26" s="305" t="s">
        <v>296</v>
      </c>
      <c r="P26" s="305"/>
      <c r="Q26" s="305"/>
      <c r="R26" s="305" t="s">
        <v>297</v>
      </c>
      <c r="S26" s="305"/>
    </row>
    <row r="27" spans="2:19" s="68" customFormat="1" ht="24" customHeight="1">
      <c r="B27" s="185">
        <f>C27+F27+I27+L27+O27+R27</f>
        <v>53</v>
      </c>
      <c r="C27" s="306">
        <v>9</v>
      </c>
      <c r="D27" s="306"/>
      <c r="E27" s="306"/>
      <c r="F27" s="307">
        <v>10</v>
      </c>
      <c r="G27" s="298"/>
      <c r="H27" s="308"/>
      <c r="I27" s="307">
        <v>19</v>
      </c>
      <c r="J27" s="298"/>
      <c r="K27" s="308"/>
      <c r="L27" s="307">
        <v>5</v>
      </c>
      <c r="M27" s="298"/>
      <c r="N27" s="308"/>
      <c r="O27" s="307">
        <v>4</v>
      </c>
      <c r="P27" s="298"/>
      <c r="Q27" s="308"/>
      <c r="R27" s="307">
        <v>6</v>
      </c>
      <c r="S27" s="308"/>
    </row>
  </sheetData>
  <sheetProtection/>
  <mergeCells count="39">
    <mergeCell ref="B4:S4"/>
    <mergeCell ref="B16:S16"/>
    <mergeCell ref="B24:S24"/>
    <mergeCell ref="C11:I11"/>
    <mergeCell ref="J11:M11"/>
    <mergeCell ref="O11:P11"/>
    <mergeCell ref="C13:I13"/>
    <mergeCell ref="J13:M13"/>
    <mergeCell ref="O13:P13"/>
    <mergeCell ref="C17:S17"/>
    <mergeCell ref="R2:S2"/>
    <mergeCell ref="J5:M9"/>
    <mergeCell ref="B15:S15"/>
    <mergeCell ref="O9:P9"/>
    <mergeCell ref="O10:P10"/>
    <mergeCell ref="J12:M12"/>
    <mergeCell ref="B3:S3"/>
    <mergeCell ref="O12:P12"/>
    <mergeCell ref="B5:B9"/>
    <mergeCell ref="C10:I10"/>
    <mergeCell ref="J10:M10"/>
    <mergeCell ref="F26:H26"/>
    <mergeCell ref="I26:K26"/>
    <mergeCell ref="C12:I12"/>
    <mergeCell ref="C5:I9"/>
    <mergeCell ref="S5:S9"/>
    <mergeCell ref="Q5:R8"/>
    <mergeCell ref="N5:P8"/>
    <mergeCell ref="L26:N26"/>
    <mergeCell ref="O26:Q26"/>
    <mergeCell ref="B25:S25"/>
    <mergeCell ref="C26:E26"/>
    <mergeCell ref="R26:S26"/>
    <mergeCell ref="C27:E27"/>
    <mergeCell ref="F27:H27"/>
    <mergeCell ref="I27:K27"/>
    <mergeCell ref="L27:N27"/>
    <mergeCell ref="O27:Q27"/>
    <mergeCell ref="R27:S27"/>
  </mergeCells>
  <printOptions/>
  <pageMargins left="0.2362204724409449" right="0.2362204724409449" top="0.3937007874015748" bottom="0.2362204724409449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.625" style="14" customWidth="1"/>
    <col min="2" max="2" width="31.125" style="1" customWidth="1"/>
    <col min="3" max="3" width="33.625" style="1" customWidth="1"/>
    <col min="4" max="4" width="20.00390625" style="1" customWidth="1"/>
    <col min="5" max="5" width="16.625" style="1" customWidth="1"/>
    <col min="6" max="6" width="17.125" style="1" customWidth="1"/>
    <col min="7" max="16384" width="9.125" style="1" customWidth="1"/>
  </cols>
  <sheetData>
    <row r="1" ht="12.75">
      <c r="F1" s="270" t="s">
        <v>22</v>
      </c>
    </row>
    <row r="2" spans="1:6" ht="12.75">
      <c r="A2" s="345" t="s">
        <v>476</v>
      </c>
      <c r="B2" s="345"/>
      <c r="C2" s="345"/>
      <c r="D2" s="345"/>
      <c r="E2" s="345"/>
      <c r="F2" s="345"/>
    </row>
    <row r="3" spans="1:6" s="30" customFormat="1" ht="46.5" customHeight="1">
      <c r="A3" s="345"/>
      <c r="B3" s="345"/>
      <c r="C3" s="345"/>
      <c r="D3" s="345"/>
      <c r="E3" s="345"/>
      <c r="F3" s="345"/>
    </row>
    <row r="5" spans="1:6" s="14" customFormat="1" ht="38.25">
      <c r="A5" s="8" t="s">
        <v>2</v>
      </c>
      <c r="B5" s="12" t="s">
        <v>4</v>
      </c>
      <c r="C5" s="12" t="s">
        <v>7</v>
      </c>
      <c r="D5" s="12" t="s">
        <v>0</v>
      </c>
      <c r="E5" s="12" t="s">
        <v>5</v>
      </c>
      <c r="F5" s="12" t="s">
        <v>6</v>
      </c>
    </row>
    <row r="6" spans="1:6" s="14" customFormat="1" ht="12.75">
      <c r="A6" s="8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s="162" customFormat="1" ht="25.5" customHeight="1">
      <c r="A7" s="354">
        <v>1</v>
      </c>
      <c r="B7" s="356" t="s">
        <v>365</v>
      </c>
      <c r="C7" s="160" t="s">
        <v>147</v>
      </c>
      <c r="D7" s="161">
        <v>1</v>
      </c>
      <c r="E7" s="358">
        <v>16</v>
      </c>
      <c r="F7" s="360">
        <v>51</v>
      </c>
    </row>
    <row r="8" spans="1:6" s="162" customFormat="1" ht="16.5" customHeight="1">
      <c r="A8" s="355"/>
      <c r="B8" s="357"/>
      <c r="C8" s="160"/>
      <c r="D8" s="161">
        <v>0.5</v>
      </c>
      <c r="E8" s="359"/>
      <c r="F8" s="361"/>
    </row>
    <row r="9" spans="1:6" s="162" customFormat="1" ht="23.25" customHeight="1">
      <c r="A9" s="354">
        <v>2</v>
      </c>
      <c r="B9" s="356" t="s">
        <v>364</v>
      </c>
      <c r="C9" s="160" t="s">
        <v>475</v>
      </c>
      <c r="D9" s="161">
        <v>1</v>
      </c>
      <c r="E9" s="358">
        <v>23</v>
      </c>
      <c r="F9" s="360">
        <v>46.75</v>
      </c>
    </row>
    <row r="10" spans="1:6" s="162" customFormat="1" ht="21" customHeight="1">
      <c r="A10" s="355"/>
      <c r="B10" s="357"/>
      <c r="C10" s="160"/>
      <c r="D10" s="161">
        <v>0.5</v>
      </c>
      <c r="E10" s="359"/>
      <c r="F10" s="361"/>
    </row>
    <row r="11" spans="1:6" s="162" customFormat="1" ht="27" customHeight="1">
      <c r="A11" s="354">
        <v>3</v>
      </c>
      <c r="B11" s="356" t="s">
        <v>366</v>
      </c>
      <c r="C11" s="160" t="s">
        <v>108</v>
      </c>
      <c r="D11" s="161">
        <v>1</v>
      </c>
      <c r="E11" s="358">
        <v>14</v>
      </c>
      <c r="F11" s="360">
        <v>46.75</v>
      </c>
    </row>
    <row r="12" spans="1:6" s="162" customFormat="1" ht="30.75" customHeight="1">
      <c r="A12" s="355"/>
      <c r="B12" s="357"/>
      <c r="C12" s="160" t="s">
        <v>107</v>
      </c>
      <c r="D12" s="161">
        <v>1</v>
      </c>
      <c r="E12" s="359"/>
      <c r="F12" s="361"/>
    </row>
    <row r="13" spans="1:6" ht="12.75">
      <c r="A13" s="6"/>
      <c r="B13" s="4"/>
      <c r="C13" s="4"/>
      <c r="D13" s="39"/>
      <c r="E13" s="38"/>
      <c r="F13" s="12"/>
    </row>
    <row r="14" spans="1:6" ht="12.75">
      <c r="A14" s="6"/>
      <c r="B14" s="4"/>
      <c r="C14" s="4"/>
      <c r="D14" s="39"/>
      <c r="E14" s="38"/>
      <c r="F14" s="12"/>
    </row>
    <row r="15" spans="1:6" ht="15.75">
      <c r="A15" s="8"/>
      <c r="B15" s="365" t="s">
        <v>24</v>
      </c>
      <c r="C15" s="366"/>
      <c r="D15" s="40">
        <f>SUM(D7:D14)</f>
        <v>5</v>
      </c>
      <c r="E15" s="8">
        <f>SUM(E7:E14)</f>
        <v>53</v>
      </c>
      <c r="F15" s="8" t="s">
        <v>14</v>
      </c>
    </row>
    <row r="16" ht="16.5" customHeight="1"/>
    <row r="17" spans="2:6" ht="12.75">
      <c r="B17" s="362" t="s">
        <v>109</v>
      </c>
      <c r="C17" s="362"/>
      <c r="D17" s="363"/>
      <c r="E17" s="363"/>
      <c r="F17" s="16" t="s">
        <v>91</v>
      </c>
    </row>
    <row r="18" spans="4:6" ht="12.75">
      <c r="D18" s="364" t="s">
        <v>88</v>
      </c>
      <c r="E18" s="364"/>
      <c r="F18" s="14" t="s">
        <v>89</v>
      </c>
    </row>
    <row r="19" ht="12.75">
      <c r="C19" s="2" t="s">
        <v>49</v>
      </c>
    </row>
    <row r="20" ht="15.75">
      <c r="B20" s="3"/>
    </row>
    <row r="21" ht="15.75">
      <c r="B21" s="3"/>
    </row>
  </sheetData>
  <sheetProtection/>
  <mergeCells count="17">
    <mergeCell ref="D18:E18"/>
    <mergeCell ref="A2:F3"/>
    <mergeCell ref="B15:C15"/>
    <mergeCell ref="E7:E8"/>
    <mergeCell ref="F7:F8"/>
    <mergeCell ref="E9:E10"/>
    <mergeCell ref="F9:F10"/>
    <mergeCell ref="B7:B8"/>
    <mergeCell ref="B9:B10"/>
    <mergeCell ref="A7:A8"/>
    <mergeCell ref="A9:A10"/>
    <mergeCell ref="B11:B12"/>
    <mergeCell ref="A11:A12"/>
    <mergeCell ref="E11:E12"/>
    <mergeCell ref="F11:F12"/>
    <mergeCell ref="B17:C17"/>
    <mergeCell ref="D17:E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4"/>
  <sheetViews>
    <sheetView zoomScale="110" zoomScaleNormal="110" zoomScalePageLayoutView="0" workbookViewId="0" topLeftCell="A115">
      <selection activeCell="O10" sqref="O10"/>
    </sheetView>
  </sheetViews>
  <sheetFormatPr defaultColWidth="9.00390625" defaultRowHeight="12.75"/>
  <cols>
    <col min="1" max="1" width="3.75390625" style="98" customWidth="1"/>
    <col min="2" max="2" width="5.375" style="74" customWidth="1"/>
    <col min="3" max="3" width="26.25390625" style="98" customWidth="1"/>
    <col min="4" max="4" width="43.625" style="98" customWidth="1"/>
    <col min="5" max="5" width="7.25390625" style="98" customWidth="1"/>
    <col min="6" max="7" width="6.75390625" style="98" customWidth="1"/>
    <col min="8" max="8" width="7.125" style="98" customWidth="1"/>
    <col min="9" max="9" width="9.25390625" style="197" customWidth="1"/>
    <col min="10" max="10" width="9.125" style="195" customWidth="1"/>
    <col min="11" max="11" width="9.125" style="196" customWidth="1"/>
    <col min="12" max="16384" width="9.125" style="98" customWidth="1"/>
  </cols>
  <sheetData>
    <row r="1" spans="2:11" ht="27" customHeight="1">
      <c r="B1" s="76"/>
      <c r="C1" s="193"/>
      <c r="D1" s="193"/>
      <c r="E1" s="193"/>
      <c r="F1" s="193"/>
      <c r="G1" s="367" t="s">
        <v>503</v>
      </c>
      <c r="H1" s="368"/>
      <c r="I1" s="368"/>
      <c r="J1" s="368"/>
      <c r="K1" s="368"/>
    </row>
    <row r="2" spans="2:11" ht="15">
      <c r="B2" s="76"/>
      <c r="C2" s="193"/>
      <c r="D2" s="193"/>
      <c r="E2" s="193"/>
      <c r="F2" s="193"/>
      <c r="G2" s="368" t="s">
        <v>23</v>
      </c>
      <c r="H2" s="368"/>
      <c r="I2" s="368"/>
      <c r="J2" s="368"/>
      <c r="K2" s="368"/>
    </row>
    <row r="3" spans="2:11" s="194" customFormat="1" ht="15.75">
      <c r="B3" s="369" t="s">
        <v>472</v>
      </c>
      <c r="C3" s="369"/>
      <c r="D3" s="369"/>
      <c r="E3" s="369"/>
      <c r="F3" s="369"/>
      <c r="G3" s="369"/>
      <c r="H3" s="369"/>
      <c r="I3" s="369"/>
      <c r="J3" s="369"/>
      <c r="K3" s="369"/>
    </row>
    <row r="4" spans="2:9" ht="14.25">
      <c r="B4" s="76"/>
      <c r="C4" s="193"/>
      <c r="D4" s="193"/>
      <c r="E4" s="193"/>
      <c r="F4" s="193"/>
      <c r="G4" s="193"/>
      <c r="H4" s="193"/>
      <c r="I4" s="76"/>
    </row>
    <row r="5" spans="2:11" ht="42" customHeight="1">
      <c r="B5" s="370" t="s">
        <v>2</v>
      </c>
      <c r="C5" s="370" t="s">
        <v>32</v>
      </c>
      <c r="D5" s="371" t="s">
        <v>60</v>
      </c>
      <c r="E5" s="370" t="s">
        <v>55</v>
      </c>
      <c r="F5" s="370"/>
      <c r="G5" s="370"/>
      <c r="H5" s="370"/>
      <c r="I5" s="370" t="s">
        <v>255</v>
      </c>
      <c r="J5" s="372" t="s">
        <v>256</v>
      </c>
      <c r="K5" s="375" t="s">
        <v>250</v>
      </c>
    </row>
    <row r="6" spans="2:11" ht="8.25" customHeight="1">
      <c r="B6" s="370"/>
      <c r="C6" s="370"/>
      <c r="D6" s="371"/>
      <c r="E6" s="370"/>
      <c r="F6" s="370"/>
      <c r="G6" s="370"/>
      <c r="H6" s="370"/>
      <c r="I6" s="370"/>
      <c r="J6" s="373"/>
      <c r="K6" s="376"/>
    </row>
    <row r="7" spans="2:11" ht="60.75" customHeight="1">
      <c r="B7" s="370"/>
      <c r="C7" s="370"/>
      <c r="D7" s="371"/>
      <c r="E7" s="75" t="s">
        <v>56</v>
      </c>
      <c r="F7" s="75" t="s">
        <v>57</v>
      </c>
      <c r="G7" s="75" t="s">
        <v>329</v>
      </c>
      <c r="H7" s="75" t="s">
        <v>58</v>
      </c>
      <c r="I7" s="370"/>
      <c r="J7" s="374"/>
      <c r="K7" s="377"/>
    </row>
    <row r="8" spans="2:11" ht="15">
      <c r="B8" s="378">
        <v>1</v>
      </c>
      <c r="C8" s="381" t="s">
        <v>312</v>
      </c>
      <c r="D8" s="240" t="s">
        <v>66</v>
      </c>
      <c r="E8" s="237"/>
      <c r="F8" s="237">
        <v>5</v>
      </c>
      <c r="G8" s="237"/>
      <c r="H8" s="237">
        <v>10</v>
      </c>
      <c r="I8" s="238">
        <f>SUM(E8:H8)</f>
        <v>15</v>
      </c>
      <c r="J8" s="384">
        <f>I8+I9+I10+I11</f>
        <v>21</v>
      </c>
      <c r="K8" s="387">
        <f>J8/18</f>
        <v>1.1666666666666667</v>
      </c>
    </row>
    <row r="9" spans="2:11" ht="15" customHeight="1">
      <c r="B9" s="379"/>
      <c r="C9" s="382"/>
      <c r="D9" s="237" t="s">
        <v>253</v>
      </c>
      <c r="E9" s="237"/>
      <c r="F9" s="237"/>
      <c r="G9" s="237"/>
      <c r="H9" s="237">
        <v>4</v>
      </c>
      <c r="I9" s="238">
        <f>SUM(E9:H9)</f>
        <v>4</v>
      </c>
      <c r="J9" s="385"/>
      <c r="K9" s="388"/>
    </row>
    <row r="10" spans="2:11" ht="29.25" customHeight="1">
      <c r="B10" s="379"/>
      <c r="C10" s="382"/>
      <c r="D10" s="237" t="s">
        <v>330</v>
      </c>
      <c r="E10" s="237"/>
      <c r="F10" s="237">
        <v>1</v>
      </c>
      <c r="G10" s="237"/>
      <c r="H10" s="237"/>
      <c r="I10" s="238">
        <f>SUM(E10:H10)</f>
        <v>1</v>
      </c>
      <c r="J10" s="385"/>
      <c r="K10" s="388"/>
    </row>
    <row r="11" spans="2:11" ht="16.5" customHeight="1">
      <c r="B11" s="380"/>
      <c r="C11" s="383"/>
      <c r="D11" s="237" t="s">
        <v>454</v>
      </c>
      <c r="E11" s="237"/>
      <c r="F11" s="237">
        <v>1</v>
      </c>
      <c r="G11" s="237"/>
      <c r="H11" s="237"/>
      <c r="I11" s="238">
        <f>SUM(E11:H11)</f>
        <v>1</v>
      </c>
      <c r="J11" s="386"/>
      <c r="K11" s="389"/>
    </row>
    <row r="12" spans="2:11" ht="46.5" customHeight="1">
      <c r="B12" s="192">
        <v>2</v>
      </c>
      <c r="C12" s="201" t="s">
        <v>477</v>
      </c>
      <c r="D12" s="97" t="s">
        <v>94</v>
      </c>
      <c r="E12" s="97"/>
      <c r="F12" s="97">
        <v>7</v>
      </c>
      <c r="G12" s="97"/>
      <c r="H12" s="97">
        <v>4</v>
      </c>
      <c r="I12" s="96">
        <f>SUM(E12:H12)</f>
        <v>11</v>
      </c>
      <c r="J12" s="203">
        <f>I12</f>
        <v>11</v>
      </c>
      <c r="K12" s="202">
        <f>J12/18</f>
        <v>0.6111111111111112</v>
      </c>
    </row>
    <row r="13" spans="2:11" ht="15">
      <c r="B13" s="390">
        <v>3</v>
      </c>
      <c r="C13" s="391" t="s">
        <v>79</v>
      </c>
      <c r="D13" s="237" t="s">
        <v>33</v>
      </c>
      <c r="E13" s="237">
        <v>5</v>
      </c>
      <c r="F13" s="237"/>
      <c r="G13" s="237"/>
      <c r="H13" s="237"/>
      <c r="I13" s="238">
        <f aca="true" t="shared" si="0" ref="I13:I77">SUM(E13:H13)</f>
        <v>5</v>
      </c>
      <c r="J13" s="384">
        <f>I13+I14+I15+I16+I17+I18+I19+I20+I21+I22+I23+I24+I25</f>
        <v>22</v>
      </c>
      <c r="K13" s="387">
        <f>J13/18</f>
        <v>1.2222222222222223</v>
      </c>
    </row>
    <row r="14" spans="2:11" ht="15">
      <c r="B14" s="390"/>
      <c r="C14" s="392"/>
      <c r="D14" s="240" t="s">
        <v>34</v>
      </c>
      <c r="E14" s="237">
        <v>3</v>
      </c>
      <c r="F14" s="237"/>
      <c r="G14" s="237"/>
      <c r="H14" s="237"/>
      <c r="I14" s="238">
        <f t="shared" si="0"/>
        <v>3</v>
      </c>
      <c r="J14" s="385"/>
      <c r="K14" s="388"/>
    </row>
    <row r="15" spans="2:11" ht="15">
      <c r="B15" s="390"/>
      <c r="C15" s="392"/>
      <c r="D15" s="237" t="s">
        <v>241</v>
      </c>
      <c r="E15" s="237">
        <v>0.5</v>
      </c>
      <c r="F15" s="237"/>
      <c r="G15" s="237"/>
      <c r="H15" s="237"/>
      <c r="I15" s="238">
        <f t="shared" si="0"/>
        <v>0.5</v>
      </c>
      <c r="J15" s="385"/>
      <c r="K15" s="388"/>
    </row>
    <row r="16" spans="2:11" ht="15">
      <c r="B16" s="390"/>
      <c r="C16" s="392"/>
      <c r="D16" s="240" t="s">
        <v>251</v>
      </c>
      <c r="E16" s="237">
        <v>0.5</v>
      </c>
      <c r="F16" s="237"/>
      <c r="G16" s="237"/>
      <c r="H16" s="237"/>
      <c r="I16" s="238">
        <f t="shared" si="0"/>
        <v>0.5</v>
      </c>
      <c r="J16" s="385"/>
      <c r="K16" s="388"/>
    </row>
    <row r="17" spans="2:11" ht="15">
      <c r="B17" s="390"/>
      <c r="C17" s="392"/>
      <c r="D17" s="240" t="s">
        <v>66</v>
      </c>
      <c r="E17" s="237">
        <v>4</v>
      </c>
      <c r="F17" s="237"/>
      <c r="G17" s="237"/>
      <c r="H17" s="237"/>
      <c r="I17" s="238">
        <f t="shared" si="0"/>
        <v>4</v>
      </c>
      <c r="J17" s="385"/>
      <c r="K17" s="388"/>
    </row>
    <row r="18" spans="2:11" ht="15">
      <c r="B18" s="390"/>
      <c r="C18" s="392"/>
      <c r="D18" s="240" t="s">
        <v>93</v>
      </c>
      <c r="E18" s="237">
        <v>2</v>
      </c>
      <c r="F18" s="237"/>
      <c r="G18" s="237"/>
      <c r="H18" s="237"/>
      <c r="I18" s="238">
        <f t="shared" si="0"/>
        <v>2</v>
      </c>
      <c r="J18" s="385"/>
      <c r="K18" s="388"/>
    </row>
    <row r="19" spans="2:11" ht="15">
      <c r="B19" s="390"/>
      <c r="C19" s="392"/>
      <c r="D19" s="240" t="s">
        <v>101</v>
      </c>
      <c r="E19" s="237">
        <v>1</v>
      </c>
      <c r="F19" s="237"/>
      <c r="G19" s="237"/>
      <c r="H19" s="237"/>
      <c r="I19" s="238">
        <f t="shared" si="0"/>
        <v>1</v>
      </c>
      <c r="J19" s="385"/>
      <c r="K19" s="388"/>
    </row>
    <row r="20" spans="2:11" ht="15">
      <c r="B20" s="390"/>
      <c r="C20" s="392"/>
      <c r="D20" s="237" t="s">
        <v>100</v>
      </c>
      <c r="E20" s="237">
        <v>1</v>
      </c>
      <c r="F20" s="237"/>
      <c r="G20" s="237"/>
      <c r="H20" s="237"/>
      <c r="I20" s="238">
        <f t="shared" si="0"/>
        <v>1</v>
      </c>
      <c r="J20" s="385"/>
      <c r="K20" s="388"/>
    </row>
    <row r="21" spans="2:11" ht="15">
      <c r="B21" s="390"/>
      <c r="C21" s="392"/>
      <c r="D21" s="240" t="s">
        <v>106</v>
      </c>
      <c r="E21" s="237">
        <v>1</v>
      </c>
      <c r="F21" s="237"/>
      <c r="G21" s="237"/>
      <c r="H21" s="237"/>
      <c r="I21" s="238">
        <f>SUM(E21:H21)</f>
        <v>1</v>
      </c>
      <c r="J21" s="385"/>
      <c r="K21" s="388"/>
    </row>
    <row r="22" spans="2:11" ht="16.5" customHeight="1">
      <c r="B22" s="390"/>
      <c r="C22" s="392"/>
      <c r="D22" s="237" t="s">
        <v>454</v>
      </c>
      <c r="E22" s="237">
        <v>1</v>
      </c>
      <c r="F22" s="241"/>
      <c r="G22" s="241"/>
      <c r="H22" s="237"/>
      <c r="I22" s="238">
        <f>SUM(E22:H22)</f>
        <v>1</v>
      </c>
      <c r="J22" s="385"/>
      <c r="K22" s="388"/>
    </row>
    <row r="23" spans="2:11" ht="30">
      <c r="B23" s="390"/>
      <c r="C23" s="392"/>
      <c r="D23" s="237" t="s">
        <v>455</v>
      </c>
      <c r="E23" s="237">
        <v>1</v>
      </c>
      <c r="F23" s="237"/>
      <c r="G23" s="237"/>
      <c r="H23" s="237"/>
      <c r="I23" s="238">
        <f>SUM(E23:H23)</f>
        <v>1</v>
      </c>
      <c r="J23" s="385"/>
      <c r="K23" s="388"/>
    </row>
    <row r="24" spans="2:11" ht="30">
      <c r="B24" s="390"/>
      <c r="C24" s="392"/>
      <c r="D24" s="237" t="s">
        <v>456</v>
      </c>
      <c r="E24" s="237">
        <v>1</v>
      </c>
      <c r="F24" s="237"/>
      <c r="G24" s="237"/>
      <c r="H24" s="237"/>
      <c r="I24" s="238">
        <f>SUM(E24:H24)</f>
        <v>1</v>
      </c>
      <c r="J24" s="385"/>
      <c r="K24" s="388"/>
    </row>
    <row r="25" spans="2:11" ht="30">
      <c r="B25" s="390"/>
      <c r="C25" s="392"/>
      <c r="D25" s="237" t="s">
        <v>327</v>
      </c>
      <c r="E25" s="237"/>
      <c r="F25" s="237">
        <v>1</v>
      </c>
      <c r="G25" s="237"/>
      <c r="H25" s="237"/>
      <c r="I25" s="238">
        <f>SUM(E25:H25)</f>
        <v>1</v>
      </c>
      <c r="J25" s="385"/>
      <c r="K25" s="388"/>
    </row>
    <row r="26" spans="2:11" ht="18" customHeight="1">
      <c r="B26" s="396">
        <v>4</v>
      </c>
      <c r="C26" s="398" t="s">
        <v>77</v>
      </c>
      <c r="D26" s="204" t="s">
        <v>171</v>
      </c>
      <c r="E26" s="97"/>
      <c r="F26" s="97">
        <v>9</v>
      </c>
      <c r="G26" s="97"/>
      <c r="H26" s="97">
        <v>6</v>
      </c>
      <c r="I26" s="96">
        <f t="shared" si="0"/>
        <v>15</v>
      </c>
      <c r="J26" s="372">
        <f>I26+I27</f>
        <v>22</v>
      </c>
      <c r="K26" s="375">
        <f>J26/18</f>
        <v>1.2222222222222223</v>
      </c>
    </row>
    <row r="27" spans="2:11" ht="18" customHeight="1">
      <c r="B27" s="397"/>
      <c r="C27" s="399"/>
      <c r="D27" s="206" t="s">
        <v>100</v>
      </c>
      <c r="E27" s="206"/>
      <c r="F27" s="206">
        <v>7</v>
      </c>
      <c r="G27" s="206"/>
      <c r="H27" s="206"/>
      <c r="I27" s="191">
        <f t="shared" si="0"/>
        <v>7</v>
      </c>
      <c r="J27" s="373"/>
      <c r="K27" s="376"/>
    </row>
    <row r="28" spans="2:11" ht="30">
      <c r="B28" s="235">
        <v>5</v>
      </c>
      <c r="C28" s="236" t="s">
        <v>478</v>
      </c>
      <c r="D28" s="237" t="s">
        <v>161</v>
      </c>
      <c r="E28" s="237"/>
      <c r="F28" s="237">
        <v>6</v>
      </c>
      <c r="G28" s="237"/>
      <c r="H28" s="237"/>
      <c r="I28" s="238">
        <f t="shared" si="0"/>
        <v>6</v>
      </c>
      <c r="J28" s="238">
        <f>I28</f>
        <v>6</v>
      </c>
      <c r="K28" s="239">
        <f>J28/18</f>
        <v>0.3333333333333333</v>
      </c>
    </row>
    <row r="29" spans="2:11" ht="18" customHeight="1">
      <c r="B29" s="397">
        <v>6</v>
      </c>
      <c r="C29" s="402" t="s">
        <v>457</v>
      </c>
      <c r="D29" s="97" t="s">
        <v>33</v>
      </c>
      <c r="E29" s="97"/>
      <c r="F29" s="97">
        <v>11</v>
      </c>
      <c r="G29" s="97"/>
      <c r="H29" s="97"/>
      <c r="I29" s="96">
        <f t="shared" si="0"/>
        <v>11</v>
      </c>
      <c r="J29" s="372">
        <f>I29+I30+I31+I32+I33</f>
        <v>20</v>
      </c>
      <c r="K29" s="375">
        <f>J29/18</f>
        <v>1.1111111111111112</v>
      </c>
    </row>
    <row r="30" spans="2:11" ht="18" customHeight="1">
      <c r="B30" s="400"/>
      <c r="C30" s="402"/>
      <c r="D30" s="97" t="s">
        <v>241</v>
      </c>
      <c r="E30" s="97"/>
      <c r="F30" s="97">
        <v>1</v>
      </c>
      <c r="G30" s="97"/>
      <c r="H30" s="97"/>
      <c r="I30" s="96">
        <f t="shared" si="0"/>
        <v>1</v>
      </c>
      <c r="J30" s="373"/>
      <c r="K30" s="376"/>
    </row>
    <row r="31" spans="2:11" ht="18" customHeight="1">
      <c r="B31" s="400"/>
      <c r="C31" s="402"/>
      <c r="D31" s="204" t="s">
        <v>92</v>
      </c>
      <c r="E31" s="97"/>
      <c r="F31" s="97">
        <v>6</v>
      </c>
      <c r="G31" s="97"/>
      <c r="H31" s="97"/>
      <c r="I31" s="96">
        <f t="shared" si="0"/>
        <v>6</v>
      </c>
      <c r="J31" s="373"/>
      <c r="K31" s="376"/>
    </row>
    <row r="32" spans="2:11" ht="18" customHeight="1">
      <c r="B32" s="400"/>
      <c r="C32" s="402"/>
      <c r="D32" s="97" t="s">
        <v>454</v>
      </c>
      <c r="E32" s="97"/>
      <c r="F32" s="97">
        <v>1</v>
      </c>
      <c r="G32" s="97"/>
      <c r="H32" s="97"/>
      <c r="I32" s="96">
        <f t="shared" si="0"/>
        <v>1</v>
      </c>
      <c r="J32" s="373"/>
      <c r="K32" s="376"/>
    </row>
    <row r="33" spans="2:11" ht="29.25" customHeight="1">
      <c r="B33" s="401"/>
      <c r="C33" s="402"/>
      <c r="D33" s="97" t="s">
        <v>458</v>
      </c>
      <c r="E33" s="97"/>
      <c r="F33" s="97"/>
      <c r="G33" s="97"/>
      <c r="H33" s="97">
        <v>1</v>
      </c>
      <c r="I33" s="96">
        <f t="shared" si="0"/>
        <v>1</v>
      </c>
      <c r="J33" s="374"/>
      <c r="K33" s="377"/>
    </row>
    <row r="34" spans="1:11" ht="17.25" customHeight="1">
      <c r="A34" s="403"/>
      <c r="B34" s="404">
        <v>7</v>
      </c>
      <c r="C34" s="407" t="s">
        <v>116</v>
      </c>
      <c r="D34" s="208" t="s">
        <v>33</v>
      </c>
      <c r="E34" s="208">
        <v>4</v>
      </c>
      <c r="F34" s="208"/>
      <c r="G34" s="208"/>
      <c r="H34" s="208"/>
      <c r="I34" s="209">
        <f t="shared" si="0"/>
        <v>4</v>
      </c>
      <c r="J34" s="410">
        <f>I34+I35+I36+I37+I38+I39+I40+I41+I42+I43+I44+I45</f>
        <v>24</v>
      </c>
      <c r="K34" s="413">
        <f>J34/18</f>
        <v>1.3333333333333333</v>
      </c>
    </row>
    <row r="35" spans="1:11" ht="15">
      <c r="A35" s="403"/>
      <c r="B35" s="405"/>
      <c r="C35" s="408"/>
      <c r="D35" s="207" t="s">
        <v>34</v>
      </c>
      <c r="E35" s="207">
        <v>3</v>
      </c>
      <c r="F35" s="207"/>
      <c r="G35" s="207"/>
      <c r="H35" s="208"/>
      <c r="I35" s="209">
        <f t="shared" si="0"/>
        <v>3</v>
      </c>
      <c r="J35" s="411"/>
      <c r="K35" s="414"/>
    </row>
    <row r="36" spans="1:11" ht="15">
      <c r="A36" s="403"/>
      <c r="B36" s="405"/>
      <c r="C36" s="408"/>
      <c r="D36" s="208" t="s">
        <v>241</v>
      </c>
      <c r="E36" s="207">
        <v>1</v>
      </c>
      <c r="F36" s="207"/>
      <c r="G36" s="207"/>
      <c r="H36" s="208"/>
      <c r="I36" s="209">
        <f t="shared" si="0"/>
        <v>1</v>
      </c>
      <c r="J36" s="411"/>
      <c r="K36" s="414"/>
    </row>
    <row r="37" spans="1:11" ht="15">
      <c r="A37" s="403"/>
      <c r="B37" s="405"/>
      <c r="C37" s="408"/>
      <c r="D37" s="207" t="s">
        <v>66</v>
      </c>
      <c r="E37" s="207">
        <v>4</v>
      </c>
      <c r="F37" s="207"/>
      <c r="G37" s="207"/>
      <c r="H37" s="208"/>
      <c r="I37" s="209">
        <f t="shared" si="0"/>
        <v>4</v>
      </c>
      <c r="J37" s="411"/>
      <c r="K37" s="414"/>
    </row>
    <row r="38" spans="1:11" ht="15">
      <c r="A38" s="403"/>
      <c r="B38" s="405"/>
      <c r="C38" s="408"/>
      <c r="D38" s="207" t="s">
        <v>93</v>
      </c>
      <c r="E38" s="207">
        <v>2</v>
      </c>
      <c r="F38" s="207"/>
      <c r="G38" s="207"/>
      <c r="H38" s="208"/>
      <c r="I38" s="209">
        <f t="shared" si="0"/>
        <v>2</v>
      </c>
      <c r="J38" s="411"/>
      <c r="K38" s="414"/>
    </row>
    <row r="39" spans="1:11" ht="15">
      <c r="A39" s="403"/>
      <c r="B39" s="405"/>
      <c r="C39" s="408"/>
      <c r="D39" s="207" t="s">
        <v>101</v>
      </c>
      <c r="E39" s="207">
        <v>1</v>
      </c>
      <c r="F39" s="207"/>
      <c r="G39" s="207"/>
      <c r="H39" s="208"/>
      <c r="I39" s="209">
        <f t="shared" si="0"/>
        <v>1</v>
      </c>
      <c r="J39" s="411"/>
      <c r="K39" s="414"/>
    </row>
    <row r="40" spans="1:11" ht="17.25" customHeight="1">
      <c r="A40" s="403"/>
      <c r="B40" s="405"/>
      <c r="C40" s="408"/>
      <c r="D40" s="208" t="s">
        <v>100</v>
      </c>
      <c r="E40" s="208">
        <v>1</v>
      </c>
      <c r="F40" s="208"/>
      <c r="G40" s="208"/>
      <c r="H40" s="208"/>
      <c r="I40" s="209">
        <f t="shared" si="0"/>
        <v>1</v>
      </c>
      <c r="J40" s="411"/>
      <c r="K40" s="414"/>
    </row>
    <row r="41" spans="1:11" ht="30">
      <c r="A41" s="403"/>
      <c r="B41" s="405"/>
      <c r="C41" s="408"/>
      <c r="D41" s="208" t="s">
        <v>174</v>
      </c>
      <c r="E41" s="207">
        <v>1</v>
      </c>
      <c r="F41" s="207"/>
      <c r="G41" s="207"/>
      <c r="H41" s="208"/>
      <c r="I41" s="209">
        <f t="shared" si="0"/>
        <v>1</v>
      </c>
      <c r="J41" s="411"/>
      <c r="K41" s="414"/>
    </row>
    <row r="42" spans="1:11" ht="15">
      <c r="A42" s="403"/>
      <c r="B42" s="405"/>
      <c r="C42" s="408"/>
      <c r="D42" s="208" t="s">
        <v>106</v>
      </c>
      <c r="E42" s="207">
        <v>1</v>
      </c>
      <c r="F42" s="207"/>
      <c r="G42" s="207"/>
      <c r="H42" s="208"/>
      <c r="I42" s="209">
        <f t="shared" si="0"/>
        <v>1</v>
      </c>
      <c r="J42" s="411"/>
      <c r="K42" s="414"/>
    </row>
    <row r="43" spans="1:11" ht="30">
      <c r="A43" s="403"/>
      <c r="B43" s="405"/>
      <c r="C43" s="408"/>
      <c r="D43" s="208" t="s">
        <v>454</v>
      </c>
      <c r="E43" s="208">
        <v>1</v>
      </c>
      <c r="F43" s="207"/>
      <c r="G43" s="207"/>
      <c r="H43" s="208"/>
      <c r="I43" s="209">
        <f t="shared" si="0"/>
        <v>1</v>
      </c>
      <c r="J43" s="411"/>
      <c r="K43" s="414"/>
    </row>
    <row r="44" spans="1:11" ht="30">
      <c r="A44" s="403"/>
      <c r="B44" s="405"/>
      <c r="C44" s="408"/>
      <c r="D44" s="208" t="s">
        <v>455</v>
      </c>
      <c r="E44" s="208">
        <v>1</v>
      </c>
      <c r="F44" s="207"/>
      <c r="G44" s="207"/>
      <c r="H44" s="208"/>
      <c r="I44" s="209">
        <f t="shared" si="0"/>
        <v>1</v>
      </c>
      <c r="J44" s="411"/>
      <c r="K44" s="414"/>
    </row>
    <row r="45" spans="1:11" ht="15">
      <c r="A45" s="403"/>
      <c r="B45" s="406"/>
      <c r="C45" s="409"/>
      <c r="D45" s="207" t="s">
        <v>214</v>
      </c>
      <c r="E45" s="207"/>
      <c r="F45" s="207"/>
      <c r="G45" s="207">
        <v>4</v>
      </c>
      <c r="H45" s="208"/>
      <c r="I45" s="209">
        <f>SUM(E45:H45)</f>
        <v>4</v>
      </c>
      <c r="J45" s="412"/>
      <c r="K45" s="415"/>
    </row>
    <row r="46" spans="1:11" ht="15">
      <c r="A46" s="403"/>
      <c r="B46" s="397">
        <v>8</v>
      </c>
      <c r="C46" s="393" t="s">
        <v>137</v>
      </c>
      <c r="D46" s="204" t="s">
        <v>101</v>
      </c>
      <c r="E46" s="204"/>
      <c r="F46" s="204">
        <v>1</v>
      </c>
      <c r="G46" s="204"/>
      <c r="H46" s="97"/>
      <c r="I46" s="96">
        <f t="shared" si="0"/>
        <v>1</v>
      </c>
      <c r="J46" s="372">
        <f>I46+I47+I48+I49</f>
        <v>4</v>
      </c>
      <c r="K46" s="375">
        <f>J46/18</f>
        <v>0.2222222222222222</v>
      </c>
    </row>
    <row r="47" spans="1:11" ht="15">
      <c r="A47" s="403"/>
      <c r="B47" s="400"/>
      <c r="C47" s="394"/>
      <c r="D47" s="97" t="s">
        <v>106</v>
      </c>
      <c r="E47" s="204"/>
      <c r="F47" s="204">
        <v>1</v>
      </c>
      <c r="G47" s="204"/>
      <c r="H47" s="97"/>
      <c r="I47" s="96">
        <f>SUM(E47:H47)</f>
        <v>1</v>
      </c>
      <c r="J47" s="373"/>
      <c r="K47" s="376"/>
    </row>
    <row r="48" spans="1:11" ht="30">
      <c r="A48" s="403"/>
      <c r="B48" s="400"/>
      <c r="C48" s="394"/>
      <c r="D48" s="97" t="s">
        <v>454</v>
      </c>
      <c r="E48" s="204"/>
      <c r="F48" s="204">
        <v>1</v>
      </c>
      <c r="G48" s="204"/>
      <c r="H48" s="97"/>
      <c r="I48" s="96">
        <f>SUM(E48:H48)</f>
        <v>1</v>
      </c>
      <c r="J48" s="373"/>
      <c r="K48" s="376"/>
    </row>
    <row r="49" spans="1:11" ht="19.5" customHeight="1">
      <c r="A49" s="403"/>
      <c r="B49" s="401"/>
      <c r="C49" s="395"/>
      <c r="D49" s="97" t="s">
        <v>459</v>
      </c>
      <c r="E49" s="97">
        <v>1</v>
      </c>
      <c r="F49" s="97"/>
      <c r="G49" s="97"/>
      <c r="H49" s="97"/>
      <c r="I49" s="96">
        <f t="shared" si="0"/>
        <v>1</v>
      </c>
      <c r="J49" s="374"/>
      <c r="K49" s="377"/>
    </row>
    <row r="50" spans="1:11" ht="17.25" customHeight="1">
      <c r="A50" s="403"/>
      <c r="B50" s="404">
        <v>9</v>
      </c>
      <c r="C50" s="407" t="s">
        <v>155</v>
      </c>
      <c r="D50" s="207" t="s">
        <v>98</v>
      </c>
      <c r="E50" s="208"/>
      <c r="F50" s="208">
        <v>8</v>
      </c>
      <c r="G50" s="208"/>
      <c r="H50" s="208"/>
      <c r="I50" s="209">
        <f>SUM(E50:H50)</f>
        <v>8</v>
      </c>
      <c r="J50" s="410">
        <f>I50+I51+I52+I53+I54</f>
        <v>18</v>
      </c>
      <c r="K50" s="413">
        <f>J50/18</f>
        <v>1</v>
      </c>
    </row>
    <row r="51" spans="1:11" ht="15" customHeight="1">
      <c r="A51" s="403"/>
      <c r="B51" s="405"/>
      <c r="C51" s="408"/>
      <c r="D51" s="207" t="s">
        <v>167</v>
      </c>
      <c r="E51" s="208"/>
      <c r="F51" s="208">
        <v>3</v>
      </c>
      <c r="G51" s="208"/>
      <c r="H51" s="208"/>
      <c r="I51" s="209">
        <f>SUM(E51:H51)</f>
        <v>3</v>
      </c>
      <c r="J51" s="411"/>
      <c r="K51" s="414"/>
    </row>
    <row r="52" spans="1:11" ht="30" customHeight="1">
      <c r="A52" s="403"/>
      <c r="B52" s="405"/>
      <c r="C52" s="408"/>
      <c r="D52" s="208" t="s">
        <v>455</v>
      </c>
      <c r="E52" s="208"/>
      <c r="F52" s="208">
        <v>4</v>
      </c>
      <c r="G52" s="208"/>
      <c r="H52" s="208"/>
      <c r="I52" s="209">
        <f>SUM(E52:H52)</f>
        <v>4</v>
      </c>
      <c r="J52" s="411"/>
      <c r="K52" s="414"/>
    </row>
    <row r="53" spans="1:11" ht="15" customHeight="1">
      <c r="A53" s="403"/>
      <c r="B53" s="405"/>
      <c r="C53" s="408"/>
      <c r="D53" s="208" t="s">
        <v>216</v>
      </c>
      <c r="E53" s="208"/>
      <c r="F53" s="208"/>
      <c r="G53" s="208">
        <v>2</v>
      </c>
      <c r="H53" s="208"/>
      <c r="I53" s="209">
        <f>SUM(E53:H53)</f>
        <v>2</v>
      </c>
      <c r="J53" s="411"/>
      <c r="K53" s="414"/>
    </row>
    <row r="54" spans="1:11" ht="17.25" customHeight="1">
      <c r="A54" s="403"/>
      <c r="B54" s="406"/>
      <c r="C54" s="409"/>
      <c r="D54" s="208" t="s">
        <v>257</v>
      </c>
      <c r="E54" s="208"/>
      <c r="F54" s="208"/>
      <c r="G54" s="208">
        <v>1</v>
      </c>
      <c r="H54" s="208"/>
      <c r="I54" s="209">
        <f>SUM(E54:H54)</f>
        <v>1</v>
      </c>
      <c r="J54" s="412"/>
      <c r="K54" s="415"/>
    </row>
    <row r="55" spans="1:11" ht="15">
      <c r="A55" s="403"/>
      <c r="B55" s="396">
        <v>10</v>
      </c>
      <c r="C55" s="398" t="s">
        <v>138</v>
      </c>
      <c r="D55" s="204" t="s">
        <v>98</v>
      </c>
      <c r="E55" s="97"/>
      <c r="F55" s="97">
        <v>3</v>
      </c>
      <c r="G55" s="97"/>
      <c r="H55" s="97">
        <v>4</v>
      </c>
      <c r="I55" s="96">
        <f t="shared" si="0"/>
        <v>7</v>
      </c>
      <c r="J55" s="372">
        <f>I55+I56+I57+I58</f>
        <v>14</v>
      </c>
      <c r="K55" s="375">
        <f>J55/18</f>
        <v>0.7777777777777778</v>
      </c>
    </row>
    <row r="56" spans="1:11" ht="15">
      <c r="A56" s="403"/>
      <c r="B56" s="396"/>
      <c r="C56" s="399"/>
      <c r="D56" s="204" t="s">
        <v>167</v>
      </c>
      <c r="E56" s="97"/>
      <c r="F56" s="97">
        <v>1</v>
      </c>
      <c r="G56" s="97"/>
      <c r="H56" s="97">
        <v>4</v>
      </c>
      <c r="I56" s="96">
        <f t="shared" si="0"/>
        <v>5</v>
      </c>
      <c r="J56" s="373"/>
      <c r="K56" s="376"/>
    </row>
    <row r="57" spans="1:11" ht="30">
      <c r="A57" s="403"/>
      <c r="B57" s="396"/>
      <c r="C57" s="399"/>
      <c r="D57" s="97" t="s">
        <v>454</v>
      </c>
      <c r="E57" s="97"/>
      <c r="F57" s="97">
        <v>1</v>
      </c>
      <c r="G57" s="97"/>
      <c r="H57" s="97"/>
      <c r="I57" s="96">
        <f>SUM(E57:H57)</f>
        <v>1</v>
      </c>
      <c r="J57" s="373"/>
      <c r="K57" s="376"/>
    </row>
    <row r="58" spans="1:11" ht="30">
      <c r="A58" s="403"/>
      <c r="B58" s="396"/>
      <c r="C58" s="399"/>
      <c r="D58" s="97" t="s">
        <v>455</v>
      </c>
      <c r="E58" s="97"/>
      <c r="F58" s="97"/>
      <c r="G58" s="97"/>
      <c r="H58" s="97">
        <v>1</v>
      </c>
      <c r="I58" s="96">
        <f>SUM(E58:H58)</f>
        <v>1</v>
      </c>
      <c r="J58" s="373"/>
      <c r="K58" s="376"/>
    </row>
    <row r="59" spans="1:11" ht="18" customHeight="1">
      <c r="A59" s="403"/>
      <c r="B59" s="416">
        <v>11</v>
      </c>
      <c r="C59" s="417" t="s">
        <v>139</v>
      </c>
      <c r="D59" s="208" t="s">
        <v>252</v>
      </c>
      <c r="E59" s="208"/>
      <c r="F59" s="208">
        <v>9</v>
      </c>
      <c r="G59" s="208"/>
      <c r="H59" s="208"/>
      <c r="I59" s="209">
        <f t="shared" si="0"/>
        <v>9</v>
      </c>
      <c r="J59" s="410">
        <f>I59+I60+I61</f>
        <v>25</v>
      </c>
      <c r="K59" s="413">
        <f>J59/18</f>
        <v>1.3888888888888888</v>
      </c>
    </row>
    <row r="60" spans="1:11" ht="18" customHeight="1">
      <c r="A60" s="403"/>
      <c r="B60" s="416"/>
      <c r="C60" s="418"/>
      <c r="D60" s="208" t="s">
        <v>260</v>
      </c>
      <c r="E60" s="208"/>
      <c r="F60" s="208"/>
      <c r="G60" s="208"/>
      <c r="H60" s="208">
        <v>4</v>
      </c>
      <c r="I60" s="209">
        <f>SUM(E60:H60)</f>
        <v>4</v>
      </c>
      <c r="J60" s="411"/>
      <c r="K60" s="414"/>
    </row>
    <row r="61" spans="1:11" ht="18" customHeight="1">
      <c r="A61" s="403"/>
      <c r="B61" s="416"/>
      <c r="C61" s="418"/>
      <c r="D61" s="208" t="s">
        <v>211</v>
      </c>
      <c r="E61" s="208"/>
      <c r="F61" s="208"/>
      <c r="G61" s="208">
        <v>12</v>
      </c>
      <c r="H61" s="208"/>
      <c r="I61" s="209">
        <f>SUM(E61:H61)</f>
        <v>12</v>
      </c>
      <c r="J61" s="411"/>
      <c r="K61" s="414"/>
    </row>
    <row r="62" spans="1:11" ht="16.5" customHeight="1">
      <c r="A62" s="403"/>
      <c r="B62" s="396">
        <v>12</v>
      </c>
      <c r="C62" s="398" t="s">
        <v>118</v>
      </c>
      <c r="D62" s="97" t="s">
        <v>33</v>
      </c>
      <c r="E62" s="97">
        <v>4</v>
      </c>
      <c r="F62" s="97"/>
      <c r="G62" s="97"/>
      <c r="H62" s="97"/>
      <c r="I62" s="96">
        <f t="shared" si="0"/>
        <v>4</v>
      </c>
      <c r="J62" s="372">
        <f>I62+I63+I64+I65+I66+I67+I68+I69+I70+I71+I72+I73</f>
        <v>26</v>
      </c>
      <c r="K62" s="375">
        <f>J62/18</f>
        <v>1.4444444444444444</v>
      </c>
    </row>
    <row r="63" spans="1:11" ht="16.5" customHeight="1">
      <c r="A63" s="403"/>
      <c r="B63" s="396"/>
      <c r="C63" s="399"/>
      <c r="D63" s="204" t="s">
        <v>34</v>
      </c>
      <c r="E63" s="204">
        <v>4</v>
      </c>
      <c r="F63" s="97"/>
      <c r="G63" s="97"/>
      <c r="H63" s="97"/>
      <c r="I63" s="96">
        <f>E63</f>
        <v>4</v>
      </c>
      <c r="J63" s="373"/>
      <c r="K63" s="376"/>
    </row>
    <row r="64" spans="1:11" ht="15">
      <c r="A64" s="403"/>
      <c r="B64" s="396"/>
      <c r="C64" s="399"/>
      <c r="D64" s="204" t="s">
        <v>251</v>
      </c>
      <c r="E64" s="97">
        <v>1</v>
      </c>
      <c r="F64" s="204"/>
      <c r="G64" s="204"/>
      <c r="H64" s="97"/>
      <c r="I64" s="96">
        <f t="shared" si="0"/>
        <v>1</v>
      </c>
      <c r="J64" s="373"/>
      <c r="K64" s="376"/>
    </row>
    <row r="65" spans="1:11" ht="15">
      <c r="A65" s="403"/>
      <c r="B65" s="396"/>
      <c r="C65" s="399"/>
      <c r="D65" s="204" t="s">
        <v>66</v>
      </c>
      <c r="E65" s="204">
        <v>4</v>
      </c>
      <c r="F65" s="204"/>
      <c r="G65" s="204"/>
      <c r="H65" s="97"/>
      <c r="I65" s="96">
        <f>SUM(E65:H65)</f>
        <v>4</v>
      </c>
      <c r="J65" s="373"/>
      <c r="K65" s="376"/>
    </row>
    <row r="66" spans="1:11" ht="15">
      <c r="A66" s="403"/>
      <c r="B66" s="396"/>
      <c r="C66" s="399"/>
      <c r="D66" s="204" t="s">
        <v>93</v>
      </c>
      <c r="E66" s="204">
        <v>2</v>
      </c>
      <c r="F66" s="204"/>
      <c r="G66" s="204"/>
      <c r="H66" s="97"/>
      <c r="I66" s="96">
        <f>SUM(E66:H66)</f>
        <v>2</v>
      </c>
      <c r="J66" s="373"/>
      <c r="K66" s="376"/>
    </row>
    <row r="67" spans="1:11" ht="15">
      <c r="A67" s="403"/>
      <c r="B67" s="396"/>
      <c r="C67" s="399"/>
      <c r="D67" s="204" t="s">
        <v>101</v>
      </c>
      <c r="E67" s="204">
        <v>1</v>
      </c>
      <c r="F67" s="204"/>
      <c r="G67" s="204"/>
      <c r="H67" s="97"/>
      <c r="I67" s="96">
        <f>SUM(E67:H67)</f>
        <v>1</v>
      </c>
      <c r="J67" s="373"/>
      <c r="K67" s="376"/>
    </row>
    <row r="68" spans="1:11" ht="15">
      <c r="A68" s="403"/>
      <c r="B68" s="396"/>
      <c r="C68" s="399"/>
      <c r="D68" s="97" t="s">
        <v>100</v>
      </c>
      <c r="E68" s="97">
        <v>1</v>
      </c>
      <c r="F68" s="97"/>
      <c r="G68" s="97"/>
      <c r="H68" s="97"/>
      <c r="I68" s="96">
        <f>SUM(E68:H68)</f>
        <v>1</v>
      </c>
      <c r="J68" s="373"/>
      <c r="K68" s="376"/>
    </row>
    <row r="69" spans="1:11" ht="15">
      <c r="A69" s="403"/>
      <c r="B69" s="396"/>
      <c r="C69" s="399"/>
      <c r="D69" s="97" t="s">
        <v>460</v>
      </c>
      <c r="E69" s="97">
        <v>1</v>
      </c>
      <c r="F69" s="97"/>
      <c r="G69" s="97"/>
      <c r="H69" s="97"/>
      <c r="I69" s="96">
        <f t="shared" si="0"/>
        <v>1</v>
      </c>
      <c r="J69" s="373"/>
      <c r="K69" s="376"/>
    </row>
    <row r="70" spans="1:11" ht="30">
      <c r="A70" s="403"/>
      <c r="B70" s="396"/>
      <c r="C70" s="399"/>
      <c r="D70" s="97" t="s">
        <v>454</v>
      </c>
      <c r="E70" s="97">
        <v>1</v>
      </c>
      <c r="F70" s="97"/>
      <c r="G70" s="97"/>
      <c r="H70" s="97"/>
      <c r="I70" s="96">
        <f t="shared" si="0"/>
        <v>1</v>
      </c>
      <c r="J70" s="373"/>
      <c r="K70" s="376"/>
    </row>
    <row r="71" spans="1:11" ht="30">
      <c r="A71" s="403"/>
      <c r="B71" s="396"/>
      <c r="C71" s="399"/>
      <c r="D71" s="97" t="s">
        <v>461</v>
      </c>
      <c r="E71" s="97">
        <v>1</v>
      </c>
      <c r="F71" s="97"/>
      <c r="G71" s="97"/>
      <c r="H71" s="97"/>
      <c r="I71" s="96">
        <f t="shared" si="0"/>
        <v>1</v>
      </c>
      <c r="J71" s="373"/>
      <c r="K71" s="376"/>
    </row>
    <row r="72" spans="1:11" ht="15">
      <c r="A72" s="403"/>
      <c r="B72" s="396"/>
      <c r="C72" s="399"/>
      <c r="D72" s="97" t="s">
        <v>311</v>
      </c>
      <c r="E72" s="97">
        <v>2</v>
      </c>
      <c r="F72" s="97"/>
      <c r="G72" s="97"/>
      <c r="H72" s="97"/>
      <c r="I72" s="96">
        <f t="shared" si="0"/>
        <v>2</v>
      </c>
      <c r="J72" s="373"/>
      <c r="K72" s="376"/>
    </row>
    <row r="73" spans="1:11" ht="14.25" customHeight="1">
      <c r="A73" s="403"/>
      <c r="B73" s="396"/>
      <c r="C73" s="399"/>
      <c r="D73" s="97" t="s">
        <v>210</v>
      </c>
      <c r="E73" s="97"/>
      <c r="F73" s="97"/>
      <c r="G73" s="97">
        <v>4</v>
      </c>
      <c r="H73" s="97"/>
      <c r="I73" s="96">
        <f t="shared" si="0"/>
        <v>4</v>
      </c>
      <c r="J73" s="373"/>
      <c r="K73" s="376"/>
    </row>
    <row r="74" spans="1:11" ht="15">
      <c r="A74" s="403"/>
      <c r="B74" s="404">
        <v>13</v>
      </c>
      <c r="C74" s="407" t="s">
        <v>140</v>
      </c>
      <c r="D74" s="208" t="s">
        <v>33</v>
      </c>
      <c r="E74" s="208"/>
      <c r="F74" s="208">
        <v>10</v>
      </c>
      <c r="G74" s="208"/>
      <c r="H74" s="208">
        <v>2</v>
      </c>
      <c r="I74" s="209">
        <f t="shared" si="0"/>
        <v>12</v>
      </c>
      <c r="J74" s="410">
        <f>I74+I75+I76+I77+I78+I79</f>
        <v>31</v>
      </c>
      <c r="K74" s="413">
        <f>J74/18</f>
        <v>1.7222222222222223</v>
      </c>
    </row>
    <row r="75" spans="1:11" ht="15">
      <c r="A75" s="403"/>
      <c r="B75" s="405"/>
      <c r="C75" s="408"/>
      <c r="D75" s="208" t="s">
        <v>241</v>
      </c>
      <c r="E75" s="208"/>
      <c r="F75" s="208">
        <v>1</v>
      </c>
      <c r="G75" s="208"/>
      <c r="H75" s="208">
        <v>1</v>
      </c>
      <c r="I75" s="209">
        <f>SUM(E75:H75)</f>
        <v>2</v>
      </c>
      <c r="J75" s="411"/>
      <c r="K75" s="414"/>
    </row>
    <row r="76" spans="1:11" ht="15">
      <c r="A76" s="403"/>
      <c r="B76" s="405"/>
      <c r="C76" s="408"/>
      <c r="D76" s="207" t="s">
        <v>92</v>
      </c>
      <c r="E76" s="208"/>
      <c r="F76" s="208">
        <v>7</v>
      </c>
      <c r="G76" s="208"/>
      <c r="H76" s="208">
        <v>6</v>
      </c>
      <c r="I76" s="209">
        <f t="shared" si="0"/>
        <v>13</v>
      </c>
      <c r="J76" s="411"/>
      <c r="K76" s="414"/>
    </row>
    <row r="77" spans="1:11" ht="15">
      <c r="A77" s="403"/>
      <c r="B77" s="405"/>
      <c r="C77" s="408"/>
      <c r="D77" s="208" t="s">
        <v>242</v>
      </c>
      <c r="E77" s="208"/>
      <c r="F77" s="208">
        <v>1</v>
      </c>
      <c r="G77" s="208"/>
      <c r="H77" s="208"/>
      <c r="I77" s="209">
        <f t="shared" si="0"/>
        <v>1</v>
      </c>
      <c r="J77" s="411"/>
      <c r="K77" s="414"/>
    </row>
    <row r="78" spans="1:11" ht="30">
      <c r="A78" s="403"/>
      <c r="B78" s="405"/>
      <c r="C78" s="408"/>
      <c r="D78" s="208" t="s">
        <v>261</v>
      </c>
      <c r="E78" s="210"/>
      <c r="F78" s="210"/>
      <c r="G78" s="210"/>
      <c r="H78" s="210">
        <v>2</v>
      </c>
      <c r="I78" s="209">
        <f aca="true" t="shared" si="1" ref="I78:I85">SUM(E78:H78)</f>
        <v>2</v>
      </c>
      <c r="J78" s="411"/>
      <c r="K78" s="414"/>
    </row>
    <row r="79" spans="1:11" ht="30">
      <c r="A79" s="403"/>
      <c r="B79" s="406"/>
      <c r="C79" s="409"/>
      <c r="D79" s="208" t="s">
        <v>454</v>
      </c>
      <c r="E79" s="210"/>
      <c r="F79" s="210"/>
      <c r="G79" s="210"/>
      <c r="H79" s="210">
        <v>1</v>
      </c>
      <c r="I79" s="209">
        <f t="shared" si="1"/>
        <v>1</v>
      </c>
      <c r="J79" s="412"/>
      <c r="K79" s="415"/>
    </row>
    <row r="80" spans="1:11" ht="15">
      <c r="A80" s="419"/>
      <c r="B80" s="397">
        <v>14</v>
      </c>
      <c r="C80" s="393" t="s">
        <v>141</v>
      </c>
      <c r="D80" s="204" t="s">
        <v>97</v>
      </c>
      <c r="E80" s="97"/>
      <c r="F80" s="97">
        <v>8</v>
      </c>
      <c r="G80" s="97"/>
      <c r="H80" s="97">
        <v>2</v>
      </c>
      <c r="I80" s="96">
        <f t="shared" si="1"/>
        <v>10</v>
      </c>
      <c r="J80" s="372">
        <f>I80+I81+I82+I83+I84+I85</f>
        <v>21</v>
      </c>
      <c r="K80" s="375">
        <f>J80/18</f>
        <v>1.1666666666666667</v>
      </c>
    </row>
    <row r="81" spans="1:11" ht="15">
      <c r="A81" s="419"/>
      <c r="B81" s="400"/>
      <c r="C81" s="394"/>
      <c r="D81" s="204" t="s">
        <v>96</v>
      </c>
      <c r="E81" s="97"/>
      <c r="F81" s="97">
        <v>4</v>
      </c>
      <c r="G81" s="97"/>
      <c r="H81" s="97"/>
      <c r="I81" s="96">
        <f t="shared" si="1"/>
        <v>4</v>
      </c>
      <c r="J81" s="373"/>
      <c r="K81" s="376"/>
    </row>
    <row r="82" spans="1:11" ht="30">
      <c r="A82" s="419"/>
      <c r="B82" s="400"/>
      <c r="C82" s="394"/>
      <c r="D82" s="97" t="s">
        <v>168</v>
      </c>
      <c r="E82" s="97"/>
      <c r="F82" s="97">
        <v>3</v>
      </c>
      <c r="G82" s="206"/>
      <c r="H82" s="192"/>
      <c r="I82" s="191">
        <f t="shared" si="1"/>
        <v>3</v>
      </c>
      <c r="J82" s="373"/>
      <c r="K82" s="376"/>
    </row>
    <row r="83" spans="1:11" ht="30">
      <c r="A83" s="419"/>
      <c r="B83" s="400"/>
      <c r="C83" s="394"/>
      <c r="D83" s="97" t="s">
        <v>454</v>
      </c>
      <c r="E83" s="97"/>
      <c r="F83" s="97"/>
      <c r="G83" s="97"/>
      <c r="H83" s="97">
        <v>1</v>
      </c>
      <c r="I83" s="96">
        <f t="shared" si="1"/>
        <v>1</v>
      </c>
      <c r="J83" s="373"/>
      <c r="K83" s="376"/>
    </row>
    <row r="84" spans="1:11" ht="15">
      <c r="A84" s="419"/>
      <c r="B84" s="400"/>
      <c r="C84" s="394"/>
      <c r="D84" s="97" t="s">
        <v>462</v>
      </c>
      <c r="E84" s="97"/>
      <c r="F84" s="97">
        <v>2</v>
      </c>
      <c r="G84" s="97"/>
      <c r="H84" s="97"/>
      <c r="I84" s="96">
        <f t="shared" si="1"/>
        <v>2</v>
      </c>
      <c r="J84" s="373"/>
      <c r="K84" s="376"/>
    </row>
    <row r="85" spans="1:11" ht="30">
      <c r="A85" s="419"/>
      <c r="B85" s="400"/>
      <c r="C85" s="394"/>
      <c r="D85" s="97" t="s">
        <v>463</v>
      </c>
      <c r="E85" s="97"/>
      <c r="F85" s="97">
        <v>1</v>
      </c>
      <c r="G85" s="97"/>
      <c r="H85" s="97"/>
      <c r="I85" s="96">
        <f t="shared" si="1"/>
        <v>1</v>
      </c>
      <c r="J85" s="373"/>
      <c r="K85" s="376"/>
    </row>
    <row r="86" spans="1:11" ht="17.25" customHeight="1">
      <c r="A86" s="403"/>
      <c r="B86" s="404">
        <v>15</v>
      </c>
      <c r="C86" s="404" t="s">
        <v>117</v>
      </c>
      <c r="D86" s="208" t="s">
        <v>33</v>
      </c>
      <c r="E86" s="208">
        <v>4</v>
      </c>
      <c r="F86" s="208"/>
      <c r="G86" s="208"/>
      <c r="H86" s="208"/>
      <c r="I86" s="209">
        <f aca="true" t="shared" si="2" ref="I86:I122">SUM(E86:H86)</f>
        <v>4</v>
      </c>
      <c r="J86" s="410">
        <f>I86+I87+I88+I89+I90+I91+I92+I93+I94+I95+I96+I97</f>
        <v>25</v>
      </c>
      <c r="K86" s="413">
        <f>J86/18</f>
        <v>1.3888888888888888</v>
      </c>
    </row>
    <row r="87" spans="1:11" ht="15">
      <c r="A87" s="403"/>
      <c r="B87" s="405"/>
      <c r="C87" s="405"/>
      <c r="D87" s="207" t="s">
        <v>34</v>
      </c>
      <c r="E87" s="207">
        <v>4</v>
      </c>
      <c r="F87" s="207"/>
      <c r="G87" s="207"/>
      <c r="H87" s="208"/>
      <c r="I87" s="209">
        <f t="shared" si="2"/>
        <v>4</v>
      </c>
      <c r="J87" s="411"/>
      <c r="K87" s="414"/>
    </row>
    <row r="88" spans="1:11" ht="15">
      <c r="A88" s="403"/>
      <c r="B88" s="405"/>
      <c r="C88" s="405"/>
      <c r="D88" s="207" t="s">
        <v>66</v>
      </c>
      <c r="E88" s="207">
        <v>4</v>
      </c>
      <c r="F88" s="207"/>
      <c r="G88" s="207"/>
      <c r="H88" s="208"/>
      <c r="I88" s="209">
        <f t="shared" si="2"/>
        <v>4</v>
      </c>
      <c r="J88" s="411"/>
      <c r="K88" s="414"/>
    </row>
    <row r="89" spans="1:11" ht="15">
      <c r="A89" s="403"/>
      <c r="B89" s="405"/>
      <c r="C89" s="405"/>
      <c r="D89" s="207" t="s">
        <v>93</v>
      </c>
      <c r="E89" s="207">
        <v>2</v>
      </c>
      <c r="F89" s="207"/>
      <c r="G89" s="207"/>
      <c r="H89" s="208"/>
      <c r="I89" s="209">
        <f t="shared" si="2"/>
        <v>2</v>
      </c>
      <c r="J89" s="411"/>
      <c r="K89" s="414"/>
    </row>
    <row r="90" spans="1:11" ht="15">
      <c r="A90" s="403"/>
      <c r="B90" s="405"/>
      <c r="C90" s="405"/>
      <c r="D90" s="207" t="s">
        <v>101</v>
      </c>
      <c r="E90" s="207">
        <v>1</v>
      </c>
      <c r="F90" s="207"/>
      <c r="G90" s="207"/>
      <c r="H90" s="208"/>
      <c r="I90" s="209">
        <f t="shared" si="2"/>
        <v>1</v>
      </c>
      <c r="J90" s="411"/>
      <c r="K90" s="414"/>
    </row>
    <row r="91" spans="1:11" ht="15">
      <c r="A91" s="403"/>
      <c r="B91" s="405"/>
      <c r="C91" s="405"/>
      <c r="D91" s="208" t="s">
        <v>100</v>
      </c>
      <c r="E91" s="208">
        <v>1</v>
      </c>
      <c r="F91" s="208"/>
      <c r="G91" s="208"/>
      <c r="H91" s="208"/>
      <c r="I91" s="209">
        <f t="shared" si="2"/>
        <v>1</v>
      </c>
      <c r="J91" s="411"/>
      <c r="K91" s="414"/>
    </row>
    <row r="92" spans="1:11" ht="15">
      <c r="A92" s="403"/>
      <c r="B92" s="405"/>
      <c r="C92" s="405"/>
      <c r="D92" s="208" t="s">
        <v>106</v>
      </c>
      <c r="E92" s="208">
        <v>1</v>
      </c>
      <c r="F92" s="208">
        <v>3</v>
      </c>
      <c r="G92" s="208"/>
      <c r="H92" s="208"/>
      <c r="I92" s="209">
        <f t="shared" si="2"/>
        <v>4</v>
      </c>
      <c r="J92" s="411"/>
      <c r="K92" s="414"/>
    </row>
    <row r="93" spans="1:11" ht="15">
      <c r="A93" s="403"/>
      <c r="B93" s="405"/>
      <c r="C93" s="405"/>
      <c r="D93" s="207" t="s">
        <v>251</v>
      </c>
      <c r="E93" s="208">
        <v>1</v>
      </c>
      <c r="F93" s="208"/>
      <c r="G93" s="208"/>
      <c r="H93" s="208"/>
      <c r="I93" s="209">
        <f t="shared" si="2"/>
        <v>1</v>
      </c>
      <c r="J93" s="411"/>
      <c r="K93" s="414"/>
    </row>
    <row r="94" spans="1:11" ht="30">
      <c r="A94" s="403"/>
      <c r="B94" s="405"/>
      <c r="C94" s="405"/>
      <c r="D94" s="208" t="s">
        <v>454</v>
      </c>
      <c r="E94" s="208">
        <v>1</v>
      </c>
      <c r="F94" s="208"/>
      <c r="G94" s="208"/>
      <c r="H94" s="208"/>
      <c r="I94" s="209">
        <f t="shared" si="2"/>
        <v>1</v>
      </c>
      <c r="J94" s="411"/>
      <c r="K94" s="414"/>
    </row>
    <row r="95" spans="1:11" ht="30">
      <c r="A95" s="403"/>
      <c r="B95" s="405"/>
      <c r="C95" s="405"/>
      <c r="D95" s="208" t="s">
        <v>328</v>
      </c>
      <c r="E95" s="208">
        <v>1</v>
      </c>
      <c r="F95" s="208"/>
      <c r="G95" s="208"/>
      <c r="H95" s="208"/>
      <c r="I95" s="209">
        <f t="shared" si="2"/>
        <v>1</v>
      </c>
      <c r="J95" s="411"/>
      <c r="K95" s="414"/>
    </row>
    <row r="96" spans="1:11" ht="30">
      <c r="A96" s="403"/>
      <c r="B96" s="405"/>
      <c r="C96" s="405"/>
      <c r="D96" s="208" t="s">
        <v>313</v>
      </c>
      <c r="E96" s="208">
        <v>1</v>
      </c>
      <c r="F96" s="208"/>
      <c r="G96" s="208"/>
      <c r="H96" s="208"/>
      <c r="I96" s="209">
        <f t="shared" si="2"/>
        <v>1</v>
      </c>
      <c r="J96" s="411"/>
      <c r="K96" s="414"/>
    </row>
    <row r="97" spans="1:11" ht="15">
      <c r="A97" s="76"/>
      <c r="B97" s="406"/>
      <c r="C97" s="406"/>
      <c r="D97" s="208" t="s">
        <v>464</v>
      </c>
      <c r="E97" s="208"/>
      <c r="F97" s="208"/>
      <c r="G97" s="208">
        <v>1</v>
      </c>
      <c r="H97" s="208"/>
      <c r="I97" s="209">
        <f>SUM(E97:H97)</f>
        <v>1</v>
      </c>
      <c r="J97" s="412"/>
      <c r="K97" s="415"/>
    </row>
    <row r="98" spans="1:11" ht="18" customHeight="1">
      <c r="A98" s="403"/>
      <c r="B98" s="397">
        <v>16</v>
      </c>
      <c r="C98" s="393" t="s">
        <v>143</v>
      </c>
      <c r="D98" s="97" t="s">
        <v>96</v>
      </c>
      <c r="E98" s="97"/>
      <c r="F98" s="97">
        <v>4</v>
      </c>
      <c r="G98" s="97"/>
      <c r="H98" s="97">
        <v>4</v>
      </c>
      <c r="I98" s="96">
        <f t="shared" si="2"/>
        <v>8</v>
      </c>
      <c r="J98" s="372">
        <f>I98+I99+I100+I101+I102+I103+I104+I105</f>
        <v>21</v>
      </c>
      <c r="K98" s="375">
        <f>J98/18</f>
        <v>1.1666666666666667</v>
      </c>
    </row>
    <row r="99" spans="1:11" ht="30" customHeight="1">
      <c r="A99" s="403"/>
      <c r="B99" s="400"/>
      <c r="C99" s="394"/>
      <c r="D99" s="97" t="s">
        <v>471</v>
      </c>
      <c r="E99" s="97"/>
      <c r="F99" s="97"/>
      <c r="G99" s="97"/>
      <c r="H99" s="97">
        <v>1</v>
      </c>
      <c r="I99" s="96">
        <f>SUM(E99:H99)</f>
        <v>1</v>
      </c>
      <c r="J99" s="373"/>
      <c r="K99" s="376"/>
    </row>
    <row r="100" spans="1:11" ht="18" customHeight="1">
      <c r="A100" s="403"/>
      <c r="B100" s="400"/>
      <c r="C100" s="394"/>
      <c r="D100" s="97" t="s">
        <v>331</v>
      </c>
      <c r="E100" s="97"/>
      <c r="F100" s="97">
        <v>1</v>
      </c>
      <c r="G100" s="97"/>
      <c r="H100" s="97"/>
      <c r="I100" s="96">
        <f t="shared" si="2"/>
        <v>1</v>
      </c>
      <c r="J100" s="373"/>
      <c r="K100" s="376"/>
    </row>
    <row r="101" spans="1:11" ht="18" customHeight="1">
      <c r="A101" s="403"/>
      <c r="B101" s="400"/>
      <c r="C101" s="394"/>
      <c r="D101" s="97" t="s">
        <v>332</v>
      </c>
      <c r="E101" s="97"/>
      <c r="F101" s="97"/>
      <c r="G101" s="97"/>
      <c r="H101" s="97">
        <v>1</v>
      </c>
      <c r="I101" s="96">
        <f>SUM(E101:H101)</f>
        <v>1</v>
      </c>
      <c r="J101" s="373"/>
      <c r="K101" s="376"/>
    </row>
    <row r="102" spans="1:11" ht="18" customHeight="1">
      <c r="A102" s="403"/>
      <c r="B102" s="400"/>
      <c r="C102" s="394"/>
      <c r="D102" s="97" t="s">
        <v>213</v>
      </c>
      <c r="E102" s="97"/>
      <c r="F102" s="97"/>
      <c r="G102" s="97">
        <v>5</v>
      </c>
      <c r="H102" s="97"/>
      <c r="I102" s="96">
        <f t="shared" si="2"/>
        <v>5</v>
      </c>
      <c r="J102" s="373"/>
      <c r="K102" s="376"/>
    </row>
    <row r="103" spans="1:11" ht="18" customHeight="1">
      <c r="A103" s="403"/>
      <c r="B103" s="400"/>
      <c r="C103" s="394"/>
      <c r="D103" s="97" t="s">
        <v>217</v>
      </c>
      <c r="E103" s="97"/>
      <c r="F103" s="97"/>
      <c r="G103" s="97">
        <v>2</v>
      </c>
      <c r="H103" s="97"/>
      <c r="I103" s="96">
        <f t="shared" si="2"/>
        <v>2</v>
      </c>
      <c r="J103" s="373"/>
      <c r="K103" s="376"/>
    </row>
    <row r="104" spans="1:11" ht="18" customHeight="1">
      <c r="A104" s="403"/>
      <c r="B104" s="400"/>
      <c r="C104" s="394"/>
      <c r="D104" s="204" t="s">
        <v>215</v>
      </c>
      <c r="E104" s="97"/>
      <c r="F104" s="97"/>
      <c r="G104" s="206">
        <v>2</v>
      </c>
      <c r="H104" s="192"/>
      <c r="I104" s="191">
        <f>SUM(E104:H104)</f>
        <v>2</v>
      </c>
      <c r="J104" s="373"/>
      <c r="K104" s="376"/>
    </row>
    <row r="105" spans="1:11" ht="15">
      <c r="A105" s="403"/>
      <c r="B105" s="401"/>
      <c r="C105" s="395"/>
      <c r="D105" s="204" t="s">
        <v>465</v>
      </c>
      <c r="E105" s="97"/>
      <c r="F105" s="97"/>
      <c r="G105" s="97">
        <v>1</v>
      </c>
      <c r="H105" s="97"/>
      <c r="I105" s="96">
        <f t="shared" si="2"/>
        <v>1</v>
      </c>
      <c r="J105" s="374"/>
      <c r="K105" s="377"/>
    </row>
    <row r="106" spans="1:11" ht="15">
      <c r="A106" s="403"/>
      <c r="B106" s="404">
        <v>17</v>
      </c>
      <c r="C106" s="407" t="s">
        <v>142</v>
      </c>
      <c r="D106" s="208" t="s">
        <v>95</v>
      </c>
      <c r="E106" s="208"/>
      <c r="F106" s="208">
        <v>4</v>
      </c>
      <c r="G106" s="208"/>
      <c r="H106" s="208">
        <v>4</v>
      </c>
      <c r="I106" s="209">
        <f t="shared" si="2"/>
        <v>8</v>
      </c>
      <c r="J106" s="410">
        <f>I106+I107+I108+I109+I110+I111+I112</f>
        <v>18</v>
      </c>
      <c r="K106" s="413">
        <f>J106/18</f>
        <v>1</v>
      </c>
    </row>
    <row r="107" spans="1:11" ht="15">
      <c r="A107" s="403"/>
      <c r="B107" s="405"/>
      <c r="C107" s="408"/>
      <c r="D107" s="208" t="s">
        <v>135</v>
      </c>
      <c r="E107" s="208"/>
      <c r="F107" s="208">
        <v>2</v>
      </c>
      <c r="G107" s="208"/>
      <c r="H107" s="208">
        <v>2</v>
      </c>
      <c r="I107" s="209">
        <f t="shared" si="2"/>
        <v>4</v>
      </c>
      <c r="J107" s="411"/>
      <c r="K107" s="414"/>
    </row>
    <row r="108" spans="1:11" ht="15">
      <c r="A108" s="403"/>
      <c r="B108" s="405"/>
      <c r="C108" s="408"/>
      <c r="D108" s="208" t="s">
        <v>299</v>
      </c>
      <c r="E108" s="208"/>
      <c r="F108" s="208"/>
      <c r="G108" s="208"/>
      <c r="H108" s="208">
        <v>1</v>
      </c>
      <c r="I108" s="209">
        <f t="shared" si="2"/>
        <v>1</v>
      </c>
      <c r="J108" s="411"/>
      <c r="K108" s="414"/>
    </row>
    <row r="109" spans="1:11" ht="15">
      <c r="A109" s="403"/>
      <c r="B109" s="405"/>
      <c r="C109" s="408"/>
      <c r="D109" s="208" t="s">
        <v>334</v>
      </c>
      <c r="E109" s="208"/>
      <c r="F109" s="208">
        <v>1</v>
      </c>
      <c r="G109" s="208"/>
      <c r="H109" s="208"/>
      <c r="I109" s="209">
        <f t="shared" si="2"/>
        <v>1</v>
      </c>
      <c r="J109" s="411"/>
      <c r="K109" s="414"/>
    </row>
    <row r="110" spans="1:11" ht="15">
      <c r="A110" s="403"/>
      <c r="B110" s="405"/>
      <c r="C110" s="408"/>
      <c r="D110" s="208" t="s">
        <v>467</v>
      </c>
      <c r="E110" s="208"/>
      <c r="F110" s="208">
        <v>1</v>
      </c>
      <c r="G110" s="208"/>
      <c r="H110" s="208">
        <v>1</v>
      </c>
      <c r="I110" s="209">
        <f>SUM(E110:H110)</f>
        <v>2</v>
      </c>
      <c r="J110" s="411"/>
      <c r="K110" s="414"/>
    </row>
    <row r="111" spans="1:11" ht="15">
      <c r="A111" s="403"/>
      <c r="B111" s="405"/>
      <c r="C111" s="408"/>
      <c r="D111" s="208" t="s">
        <v>466</v>
      </c>
      <c r="E111" s="208"/>
      <c r="F111" s="208"/>
      <c r="G111" s="208"/>
      <c r="H111" s="208">
        <v>1</v>
      </c>
      <c r="I111" s="209">
        <f>SUM(E111:H111)</f>
        <v>1</v>
      </c>
      <c r="J111" s="411"/>
      <c r="K111" s="414"/>
    </row>
    <row r="112" spans="1:11" ht="15">
      <c r="A112" s="403"/>
      <c r="B112" s="405"/>
      <c r="C112" s="408"/>
      <c r="D112" s="207" t="s">
        <v>212</v>
      </c>
      <c r="E112" s="208"/>
      <c r="F112" s="208"/>
      <c r="G112" s="208">
        <v>1</v>
      </c>
      <c r="H112" s="208"/>
      <c r="I112" s="209">
        <f t="shared" si="2"/>
        <v>1</v>
      </c>
      <c r="J112" s="411"/>
      <c r="K112" s="414"/>
    </row>
    <row r="113" spans="2:11" ht="15">
      <c r="B113" s="397">
        <v>18</v>
      </c>
      <c r="C113" s="393" t="s">
        <v>144</v>
      </c>
      <c r="D113" s="204" t="s">
        <v>171</v>
      </c>
      <c r="E113" s="204">
        <v>12</v>
      </c>
      <c r="F113" s="204">
        <v>6</v>
      </c>
      <c r="G113" s="204"/>
      <c r="H113" s="97"/>
      <c r="I113" s="96">
        <f t="shared" si="2"/>
        <v>18</v>
      </c>
      <c r="J113" s="372">
        <f>I113+I114+I115+I116</f>
        <v>23.5</v>
      </c>
      <c r="K113" s="375">
        <f>J113/18</f>
        <v>1.3055555555555556</v>
      </c>
    </row>
    <row r="114" spans="2:11" ht="15">
      <c r="B114" s="400"/>
      <c r="C114" s="394"/>
      <c r="D114" s="204" t="s">
        <v>254</v>
      </c>
      <c r="E114" s="97"/>
      <c r="F114" s="97"/>
      <c r="G114" s="97">
        <v>3</v>
      </c>
      <c r="H114" s="97"/>
      <c r="I114" s="96">
        <f>SUM(E114:H114)</f>
        <v>3</v>
      </c>
      <c r="J114" s="373"/>
      <c r="K114" s="376"/>
    </row>
    <row r="115" spans="2:11" ht="30">
      <c r="B115" s="400"/>
      <c r="C115" s="394"/>
      <c r="D115" s="97" t="s">
        <v>468</v>
      </c>
      <c r="E115" s="97"/>
      <c r="F115" s="97"/>
      <c r="G115" s="97"/>
      <c r="H115" s="97">
        <v>2</v>
      </c>
      <c r="I115" s="96">
        <f>SUM(E115:H115)</f>
        <v>2</v>
      </c>
      <c r="J115" s="373"/>
      <c r="K115" s="376"/>
    </row>
    <row r="116" spans="2:11" ht="15">
      <c r="B116" s="401"/>
      <c r="C116" s="395"/>
      <c r="D116" s="97" t="s">
        <v>469</v>
      </c>
      <c r="E116" s="97">
        <v>0.5</v>
      </c>
      <c r="F116" s="97"/>
      <c r="G116" s="97"/>
      <c r="H116" s="97"/>
      <c r="I116" s="96">
        <f t="shared" si="2"/>
        <v>0.5</v>
      </c>
      <c r="J116" s="374"/>
      <c r="K116" s="377"/>
    </row>
    <row r="117" spans="2:11" ht="18.75" customHeight="1">
      <c r="B117" s="211">
        <v>19</v>
      </c>
      <c r="C117" s="212" t="s">
        <v>145</v>
      </c>
      <c r="D117" s="208" t="s">
        <v>66</v>
      </c>
      <c r="E117" s="208"/>
      <c r="F117" s="208">
        <v>20</v>
      </c>
      <c r="G117" s="208"/>
      <c r="H117" s="208"/>
      <c r="I117" s="209">
        <f>SUM(E117:H117)</f>
        <v>20</v>
      </c>
      <c r="J117" s="213">
        <f>I117</f>
        <v>20</v>
      </c>
      <c r="K117" s="214">
        <f>J117/18</f>
        <v>1.1111111111111112</v>
      </c>
    </row>
    <row r="118" spans="1:11" ht="15">
      <c r="A118" s="403"/>
      <c r="B118" s="397">
        <v>20</v>
      </c>
      <c r="C118" s="393" t="s">
        <v>146</v>
      </c>
      <c r="D118" s="97" t="s">
        <v>161</v>
      </c>
      <c r="E118" s="97">
        <v>6</v>
      </c>
      <c r="F118" s="97">
        <v>12</v>
      </c>
      <c r="G118" s="97"/>
      <c r="H118" s="97">
        <v>6</v>
      </c>
      <c r="I118" s="96">
        <f t="shared" si="2"/>
        <v>24</v>
      </c>
      <c r="J118" s="372">
        <f>I118+I119+I120</f>
        <v>27</v>
      </c>
      <c r="K118" s="375">
        <f>J118/18</f>
        <v>1.5</v>
      </c>
    </row>
    <row r="119" spans="1:11" ht="15">
      <c r="A119" s="403"/>
      <c r="B119" s="400"/>
      <c r="C119" s="394"/>
      <c r="D119" s="97" t="s">
        <v>162</v>
      </c>
      <c r="E119" s="97"/>
      <c r="F119" s="97">
        <v>2</v>
      </c>
      <c r="G119" s="97"/>
      <c r="H119" s="97"/>
      <c r="I119" s="96">
        <f>SUM(E119:H119)</f>
        <v>2</v>
      </c>
      <c r="J119" s="373"/>
      <c r="K119" s="376"/>
    </row>
    <row r="120" spans="1:11" ht="15">
      <c r="A120" s="403"/>
      <c r="B120" s="401"/>
      <c r="C120" s="395"/>
      <c r="D120" s="97" t="s">
        <v>333</v>
      </c>
      <c r="E120" s="97"/>
      <c r="F120" s="97"/>
      <c r="G120" s="97"/>
      <c r="H120" s="97">
        <v>1</v>
      </c>
      <c r="I120" s="96">
        <f t="shared" si="2"/>
        <v>1</v>
      </c>
      <c r="J120" s="374"/>
      <c r="K120" s="377"/>
    </row>
    <row r="121" spans="1:11" ht="13.5" customHeight="1">
      <c r="A121" s="403"/>
      <c r="B121" s="404">
        <v>21</v>
      </c>
      <c r="C121" s="407" t="s">
        <v>80</v>
      </c>
      <c r="D121" s="207" t="s">
        <v>101</v>
      </c>
      <c r="E121" s="208"/>
      <c r="F121" s="208">
        <v>2</v>
      </c>
      <c r="G121" s="208"/>
      <c r="H121" s="208"/>
      <c r="I121" s="209">
        <f t="shared" si="2"/>
        <v>2</v>
      </c>
      <c r="J121" s="410">
        <f>I121+I122+I123</f>
        <v>5</v>
      </c>
      <c r="K121" s="413">
        <f>J121/18</f>
        <v>0.2777777777777778</v>
      </c>
    </row>
    <row r="122" spans="1:11" ht="30">
      <c r="A122" s="403"/>
      <c r="B122" s="405"/>
      <c r="C122" s="408"/>
      <c r="D122" s="208" t="s">
        <v>271</v>
      </c>
      <c r="E122" s="208"/>
      <c r="F122" s="208"/>
      <c r="G122" s="208"/>
      <c r="H122" s="208">
        <v>1</v>
      </c>
      <c r="I122" s="209">
        <f t="shared" si="2"/>
        <v>1</v>
      </c>
      <c r="J122" s="411"/>
      <c r="K122" s="414"/>
    </row>
    <row r="123" spans="1:11" ht="15">
      <c r="A123" s="403"/>
      <c r="B123" s="406"/>
      <c r="C123" s="409"/>
      <c r="D123" s="208" t="s">
        <v>470</v>
      </c>
      <c r="E123" s="208"/>
      <c r="F123" s="208">
        <v>2</v>
      </c>
      <c r="G123" s="208"/>
      <c r="H123" s="208"/>
      <c r="I123" s="209">
        <f>SUM(E123:H123)</f>
        <v>2</v>
      </c>
      <c r="J123" s="412"/>
      <c r="K123" s="415"/>
    </row>
    <row r="124" spans="1:11" ht="15">
      <c r="A124" s="403"/>
      <c r="B124" s="397">
        <v>22</v>
      </c>
      <c r="C124" s="393" t="s">
        <v>248</v>
      </c>
      <c r="D124" s="204" t="s">
        <v>67</v>
      </c>
      <c r="E124" s="204"/>
      <c r="F124" s="204">
        <v>4</v>
      </c>
      <c r="G124" s="204"/>
      <c r="H124" s="97">
        <v>2</v>
      </c>
      <c r="I124" s="96">
        <f>SUM(E124:H124)</f>
        <v>6</v>
      </c>
      <c r="J124" s="372">
        <f>I124+I125+I126+I127</f>
        <v>13</v>
      </c>
      <c r="K124" s="375">
        <f>J124/18</f>
        <v>0.7222222222222222</v>
      </c>
    </row>
    <row r="125" spans="1:11" ht="15">
      <c r="A125" s="403"/>
      <c r="B125" s="400"/>
      <c r="C125" s="394"/>
      <c r="D125" s="204" t="s">
        <v>336</v>
      </c>
      <c r="E125" s="204"/>
      <c r="F125" s="204"/>
      <c r="G125" s="204"/>
      <c r="H125" s="97">
        <v>2</v>
      </c>
      <c r="I125" s="96">
        <f>SUM(E125:H125)</f>
        <v>2</v>
      </c>
      <c r="J125" s="373"/>
      <c r="K125" s="376"/>
    </row>
    <row r="126" spans="1:11" ht="30">
      <c r="A126" s="403"/>
      <c r="B126" s="400"/>
      <c r="C126" s="394"/>
      <c r="D126" s="97" t="s">
        <v>454</v>
      </c>
      <c r="E126" s="204"/>
      <c r="F126" s="204">
        <v>1</v>
      </c>
      <c r="G126" s="204"/>
      <c r="H126" s="97"/>
      <c r="I126" s="96">
        <f>SUM(E126:H126)</f>
        <v>1</v>
      </c>
      <c r="J126" s="373"/>
      <c r="K126" s="376"/>
    </row>
    <row r="127" spans="1:11" ht="30">
      <c r="A127" s="403"/>
      <c r="B127" s="401"/>
      <c r="C127" s="395"/>
      <c r="D127" s="97" t="s">
        <v>335</v>
      </c>
      <c r="E127" s="97">
        <v>2</v>
      </c>
      <c r="F127" s="97">
        <v>2</v>
      </c>
      <c r="G127" s="97"/>
      <c r="H127" s="97"/>
      <c r="I127" s="96">
        <f>SUM(E127:H127)</f>
        <v>4</v>
      </c>
      <c r="J127" s="374"/>
      <c r="K127" s="377"/>
    </row>
    <row r="128" spans="2:11" ht="28.5">
      <c r="B128" s="215"/>
      <c r="C128" s="216" t="s">
        <v>11</v>
      </c>
      <c r="D128" s="217"/>
      <c r="E128" s="218">
        <f>SUM(E8:E127)</f>
        <v>105.5</v>
      </c>
      <c r="F128" s="218">
        <f>SUM(F8:F127)</f>
        <v>192</v>
      </c>
      <c r="G128" s="218">
        <f>SUM(G8:G127)</f>
        <v>38</v>
      </c>
      <c r="H128" s="218">
        <f>SUM(H8:H127)</f>
        <v>82</v>
      </c>
      <c r="I128" s="219">
        <f>E128+F128+G128+H128</f>
        <v>417.5</v>
      </c>
      <c r="J128" s="219">
        <f>SUM(J8:J127)</f>
        <v>417.5</v>
      </c>
      <c r="K128" s="220">
        <f>SUM(K8:K127)</f>
        <v>23.194444444444446</v>
      </c>
    </row>
    <row r="129" spans="2:8" ht="20.25" customHeight="1">
      <c r="B129" s="76"/>
      <c r="E129" s="144"/>
      <c r="F129" s="144"/>
      <c r="G129" s="144"/>
      <c r="H129" s="144"/>
    </row>
    <row r="130" ht="12.75" customHeight="1">
      <c r="B130" s="76"/>
    </row>
    <row r="131" spans="1:11" s="68" customFormat="1" ht="15">
      <c r="A131" s="420" t="s">
        <v>90</v>
      </c>
      <c r="B131" s="420"/>
      <c r="C131" s="420"/>
      <c r="D131" s="420"/>
      <c r="E131" s="291"/>
      <c r="F131" s="291"/>
      <c r="G131" s="291"/>
      <c r="H131" s="291"/>
      <c r="I131" s="291" t="s">
        <v>91</v>
      </c>
      <c r="J131" s="291"/>
      <c r="K131" s="198"/>
    </row>
    <row r="132" spans="5:11" s="52" customFormat="1" ht="12.75">
      <c r="E132" s="295" t="s">
        <v>88</v>
      </c>
      <c r="F132" s="295"/>
      <c r="G132" s="295"/>
      <c r="H132" s="295"/>
      <c r="I132" s="295" t="s">
        <v>89</v>
      </c>
      <c r="J132" s="295"/>
      <c r="K132" s="199"/>
    </row>
    <row r="133" spans="2:4" ht="15">
      <c r="B133" s="76"/>
      <c r="D133" s="189" t="s">
        <v>49</v>
      </c>
    </row>
    <row r="134" spans="2:11" ht="15">
      <c r="B134" s="76"/>
      <c r="C134" s="421"/>
      <c r="D134" s="421"/>
      <c r="E134" s="421"/>
      <c r="F134" s="421"/>
      <c r="G134" s="421"/>
      <c r="H134" s="421"/>
      <c r="I134" s="421"/>
      <c r="J134" s="421"/>
      <c r="K134" s="200"/>
    </row>
    <row r="135" ht="14.25">
      <c r="B135" s="76"/>
    </row>
    <row r="136" ht="14.25">
      <c r="B136" s="76"/>
    </row>
    <row r="137" ht="14.25">
      <c r="B137" s="76"/>
    </row>
    <row r="138" ht="14.25">
      <c r="B138" s="76"/>
    </row>
    <row r="139" ht="14.25">
      <c r="B139" s="76"/>
    </row>
    <row r="140" ht="14.25">
      <c r="B140" s="76"/>
    </row>
    <row r="141" ht="14.25">
      <c r="B141" s="76"/>
    </row>
    <row r="142" ht="14.25">
      <c r="B142" s="76"/>
    </row>
    <row r="143" ht="14.25">
      <c r="B143" s="76"/>
    </row>
    <row r="144" ht="14.25">
      <c r="B144" s="76"/>
    </row>
    <row r="145" ht="14.25">
      <c r="B145" s="76"/>
    </row>
    <row r="146" ht="14.25">
      <c r="B146" s="76"/>
    </row>
    <row r="147" ht="14.25">
      <c r="B147" s="76"/>
    </row>
    <row r="148" ht="14.25">
      <c r="B148" s="76"/>
    </row>
    <row r="149" ht="14.25">
      <c r="B149" s="76"/>
    </row>
    <row r="150" ht="14.25">
      <c r="B150" s="76"/>
    </row>
    <row r="151" ht="14.25">
      <c r="B151" s="76"/>
    </row>
    <row r="152" ht="14.25">
      <c r="B152" s="76"/>
    </row>
    <row r="153" ht="14.25">
      <c r="B153" s="76"/>
    </row>
    <row r="154" ht="14.25">
      <c r="B154" s="76"/>
    </row>
    <row r="155" ht="14.25">
      <c r="B155" s="76"/>
    </row>
    <row r="156" ht="14.25">
      <c r="B156" s="76"/>
    </row>
    <row r="157" ht="14.25">
      <c r="B157" s="76"/>
    </row>
    <row r="158" ht="14.25">
      <c r="B158" s="76"/>
    </row>
    <row r="159" ht="14.25">
      <c r="B159" s="76"/>
    </row>
    <row r="160" ht="14.25">
      <c r="B160" s="76"/>
    </row>
    <row r="161" ht="14.25">
      <c r="B161" s="76"/>
    </row>
    <row r="162" ht="14.25">
      <c r="B162" s="76"/>
    </row>
    <row r="163" ht="14.25">
      <c r="B163" s="76"/>
    </row>
    <row r="164" ht="14.25">
      <c r="B164" s="76"/>
    </row>
    <row r="165" ht="14.25">
      <c r="B165" s="76"/>
    </row>
    <row r="166" ht="14.25">
      <c r="B166" s="76"/>
    </row>
    <row r="167" ht="14.25">
      <c r="B167" s="76"/>
    </row>
    <row r="168" ht="14.25">
      <c r="B168" s="76"/>
    </row>
    <row r="169" ht="14.25">
      <c r="B169" s="76"/>
    </row>
    <row r="170" ht="14.25">
      <c r="B170" s="76"/>
    </row>
    <row r="171" ht="14.25">
      <c r="B171" s="76"/>
    </row>
    <row r="172" ht="14.25">
      <c r="B172" s="76"/>
    </row>
    <row r="173" ht="14.25">
      <c r="B173" s="76"/>
    </row>
    <row r="174" ht="14.25">
      <c r="B174" s="76"/>
    </row>
    <row r="175" ht="14.25">
      <c r="B175" s="76"/>
    </row>
    <row r="176" ht="14.25">
      <c r="B176" s="76"/>
    </row>
    <row r="177" ht="14.25">
      <c r="B177" s="76"/>
    </row>
    <row r="178" ht="14.25">
      <c r="B178" s="76"/>
    </row>
    <row r="179" ht="14.25">
      <c r="B179" s="76"/>
    </row>
    <row r="180" ht="14.25">
      <c r="B180" s="76"/>
    </row>
    <row r="181" ht="14.25">
      <c r="B181" s="76"/>
    </row>
    <row r="182" ht="14.25">
      <c r="B182" s="76"/>
    </row>
    <row r="183" ht="14.25">
      <c r="B183" s="76"/>
    </row>
    <row r="184" ht="14.25">
      <c r="B184" s="76"/>
    </row>
    <row r="185" ht="14.25">
      <c r="B185" s="76"/>
    </row>
    <row r="186" ht="14.25">
      <c r="B186" s="76"/>
    </row>
    <row r="187" ht="14.25">
      <c r="B187" s="76"/>
    </row>
    <row r="188" ht="14.25">
      <c r="B188" s="76"/>
    </row>
    <row r="189" ht="14.25">
      <c r="B189" s="76"/>
    </row>
    <row r="190" ht="14.25">
      <c r="B190" s="76"/>
    </row>
    <row r="191" ht="14.25">
      <c r="B191" s="76"/>
    </row>
    <row r="192" ht="14.25">
      <c r="B192" s="76"/>
    </row>
    <row r="193" ht="14.25">
      <c r="B193" s="76"/>
    </row>
    <row r="194" ht="14.25">
      <c r="B194" s="76"/>
    </row>
    <row r="195" ht="14.25">
      <c r="B195" s="76"/>
    </row>
    <row r="196" ht="14.25">
      <c r="B196" s="76"/>
    </row>
    <row r="197" ht="14.25">
      <c r="B197" s="76"/>
    </row>
    <row r="198" ht="14.25">
      <c r="B198" s="76"/>
    </row>
    <row r="199" ht="14.25">
      <c r="B199" s="76"/>
    </row>
    <row r="200" ht="14.25">
      <c r="B200" s="76"/>
    </row>
    <row r="201" ht="14.25">
      <c r="B201" s="76"/>
    </row>
    <row r="202" ht="14.25">
      <c r="B202" s="76"/>
    </row>
    <row r="203" ht="14.25">
      <c r="B203" s="76"/>
    </row>
    <row r="204" ht="14.25">
      <c r="B204" s="76"/>
    </row>
    <row r="205" ht="14.25">
      <c r="B205" s="76"/>
    </row>
    <row r="206" ht="14.25">
      <c r="B206" s="76"/>
    </row>
    <row r="207" ht="14.25">
      <c r="B207" s="76"/>
    </row>
    <row r="208" ht="14.25">
      <c r="B208" s="76"/>
    </row>
    <row r="209" ht="14.25">
      <c r="B209" s="76"/>
    </row>
    <row r="210" ht="14.25">
      <c r="B210" s="76"/>
    </row>
    <row r="211" ht="14.25">
      <c r="B211" s="76"/>
    </row>
    <row r="212" ht="14.25">
      <c r="B212" s="76"/>
    </row>
    <row r="213" ht="14.25">
      <c r="B213" s="76"/>
    </row>
    <row r="214" ht="14.25">
      <c r="B214" s="76"/>
    </row>
    <row r="215" ht="14.25">
      <c r="B215" s="76"/>
    </row>
    <row r="216" ht="14.25">
      <c r="B216" s="76"/>
    </row>
    <row r="217" ht="14.25">
      <c r="B217" s="76"/>
    </row>
    <row r="218" ht="14.25">
      <c r="B218" s="76"/>
    </row>
    <row r="219" ht="14.25">
      <c r="B219" s="76"/>
    </row>
    <row r="220" ht="14.25">
      <c r="B220" s="76"/>
    </row>
    <row r="221" ht="14.25">
      <c r="B221" s="76"/>
    </row>
    <row r="222" ht="14.25">
      <c r="B222" s="76"/>
    </row>
    <row r="223" ht="14.25">
      <c r="B223" s="76"/>
    </row>
    <row r="224" ht="14.25">
      <c r="B224" s="76"/>
    </row>
    <row r="225" ht="14.25">
      <c r="B225" s="76"/>
    </row>
    <row r="226" ht="14.25">
      <c r="B226" s="76"/>
    </row>
    <row r="227" ht="14.25">
      <c r="B227" s="76"/>
    </row>
    <row r="228" ht="14.25">
      <c r="B228" s="76"/>
    </row>
    <row r="229" ht="14.25">
      <c r="B229" s="76"/>
    </row>
    <row r="230" ht="14.25">
      <c r="B230" s="76"/>
    </row>
    <row r="231" ht="14.25">
      <c r="B231" s="76"/>
    </row>
    <row r="232" ht="14.25">
      <c r="B232" s="76"/>
    </row>
    <row r="233" ht="14.25">
      <c r="B233" s="76"/>
    </row>
    <row r="234" ht="14.25">
      <c r="B234" s="76"/>
    </row>
    <row r="235" ht="14.25">
      <c r="B235" s="76"/>
    </row>
    <row r="236" ht="14.25">
      <c r="B236" s="76"/>
    </row>
    <row r="237" ht="14.25">
      <c r="B237" s="76"/>
    </row>
    <row r="238" ht="14.25">
      <c r="B238" s="76"/>
    </row>
    <row r="239" ht="14.25">
      <c r="B239" s="76"/>
    </row>
    <row r="240" ht="14.25">
      <c r="B240" s="76"/>
    </row>
    <row r="241" ht="14.25">
      <c r="B241" s="76"/>
    </row>
    <row r="242" ht="14.25">
      <c r="B242" s="76"/>
    </row>
    <row r="243" ht="14.25">
      <c r="B243" s="76"/>
    </row>
    <row r="244" ht="14.25">
      <c r="B244" s="76"/>
    </row>
    <row r="245" ht="14.25">
      <c r="B245" s="76"/>
    </row>
    <row r="246" ht="14.25">
      <c r="B246" s="76"/>
    </row>
    <row r="247" ht="14.25">
      <c r="B247" s="76"/>
    </row>
    <row r="248" ht="14.25">
      <c r="B248" s="76"/>
    </row>
    <row r="249" ht="14.25">
      <c r="B249" s="76"/>
    </row>
    <row r="250" ht="14.25">
      <c r="B250" s="76"/>
    </row>
    <row r="251" ht="14.25">
      <c r="B251" s="76"/>
    </row>
    <row r="252" ht="14.25">
      <c r="B252" s="76"/>
    </row>
    <row r="253" ht="14.25">
      <c r="B253" s="76"/>
    </row>
    <row r="254" ht="14.25">
      <c r="B254" s="76"/>
    </row>
    <row r="255" ht="14.25">
      <c r="B255" s="76"/>
    </row>
    <row r="256" ht="14.25">
      <c r="B256" s="76"/>
    </row>
    <row r="257" ht="14.25">
      <c r="B257" s="76"/>
    </row>
    <row r="258" ht="14.25">
      <c r="B258" s="76"/>
    </row>
    <row r="259" ht="14.25">
      <c r="B259" s="76"/>
    </row>
    <row r="260" ht="14.25">
      <c r="B260" s="76"/>
    </row>
    <row r="261" ht="14.25">
      <c r="B261" s="76"/>
    </row>
    <row r="262" ht="14.25">
      <c r="B262" s="76"/>
    </row>
    <row r="263" ht="14.25">
      <c r="B263" s="76"/>
    </row>
    <row r="264" ht="14.25">
      <c r="B264" s="76"/>
    </row>
    <row r="265" ht="14.25">
      <c r="B265" s="76"/>
    </row>
    <row r="266" ht="14.25">
      <c r="B266" s="76"/>
    </row>
    <row r="267" ht="14.25">
      <c r="B267" s="76"/>
    </row>
    <row r="268" ht="14.25">
      <c r="B268" s="76"/>
    </row>
    <row r="269" ht="14.25">
      <c r="B269" s="76"/>
    </row>
    <row r="270" ht="14.25">
      <c r="B270" s="76"/>
    </row>
    <row r="271" ht="14.25">
      <c r="B271" s="76"/>
    </row>
    <row r="272" ht="14.25">
      <c r="B272" s="76"/>
    </row>
    <row r="273" ht="14.25">
      <c r="B273" s="76"/>
    </row>
    <row r="274" ht="14.25">
      <c r="B274" s="76"/>
    </row>
    <row r="275" ht="14.25">
      <c r="B275" s="76"/>
    </row>
    <row r="276" ht="14.25">
      <c r="B276" s="76"/>
    </row>
    <row r="277" ht="14.25">
      <c r="B277" s="76"/>
    </row>
    <row r="278" ht="14.25">
      <c r="B278" s="76"/>
    </row>
    <row r="279" ht="14.25">
      <c r="B279" s="76"/>
    </row>
    <row r="280" ht="14.25">
      <c r="B280" s="76"/>
    </row>
    <row r="281" ht="14.25">
      <c r="B281" s="76"/>
    </row>
    <row r="282" ht="14.25">
      <c r="B282" s="76"/>
    </row>
    <row r="283" ht="14.25">
      <c r="B283" s="76"/>
    </row>
    <row r="284" ht="14.25">
      <c r="B284" s="76"/>
    </row>
    <row r="285" ht="14.25">
      <c r="B285" s="76"/>
    </row>
    <row r="286" ht="14.25">
      <c r="B286" s="76"/>
    </row>
    <row r="287" ht="14.25">
      <c r="B287" s="76"/>
    </row>
    <row r="288" ht="14.25">
      <c r="B288" s="76"/>
    </row>
    <row r="289" ht="14.25">
      <c r="B289" s="76"/>
    </row>
    <row r="290" ht="14.25">
      <c r="B290" s="76"/>
    </row>
    <row r="291" ht="14.25">
      <c r="B291" s="76"/>
    </row>
    <row r="292" ht="14.25">
      <c r="B292" s="76"/>
    </row>
    <row r="293" ht="14.25">
      <c r="B293" s="76"/>
    </row>
    <row r="294" ht="14.25">
      <c r="B294" s="76"/>
    </row>
    <row r="295" ht="14.25">
      <c r="B295" s="76"/>
    </row>
    <row r="296" ht="14.25">
      <c r="B296" s="76"/>
    </row>
    <row r="297" ht="14.25">
      <c r="B297" s="76"/>
    </row>
    <row r="298" ht="14.25">
      <c r="B298" s="76"/>
    </row>
    <row r="299" ht="14.25">
      <c r="B299" s="76"/>
    </row>
    <row r="300" ht="14.25">
      <c r="B300" s="76"/>
    </row>
    <row r="301" ht="14.25">
      <c r="B301" s="76"/>
    </row>
    <row r="302" ht="14.25">
      <c r="B302" s="76"/>
    </row>
    <row r="303" ht="14.25">
      <c r="B303" s="76"/>
    </row>
    <row r="304" ht="14.25">
      <c r="B304" s="76"/>
    </row>
    <row r="305" ht="14.25">
      <c r="B305" s="76"/>
    </row>
    <row r="306" ht="14.25">
      <c r="B306" s="76"/>
    </row>
    <row r="307" ht="14.25">
      <c r="B307" s="76"/>
    </row>
    <row r="308" ht="14.25">
      <c r="B308" s="76"/>
    </row>
    <row r="309" ht="14.25">
      <c r="B309" s="76"/>
    </row>
    <row r="310" ht="14.25">
      <c r="B310" s="76"/>
    </row>
    <row r="311" ht="14.25">
      <c r="B311" s="76"/>
    </row>
    <row r="312" ht="14.25">
      <c r="B312" s="76"/>
    </row>
    <row r="313" ht="14.25">
      <c r="B313" s="76"/>
    </row>
    <row r="314" ht="14.25">
      <c r="B314" s="76"/>
    </row>
    <row r="315" ht="14.25">
      <c r="B315" s="76"/>
    </row>
    <row r="316" ht="14.25">
      <c r="B316" s="76"/>
    </row>
    <row r="317" ht="14.25">
      <c r="B317" s="76"/>
    </row>
    <row r="318" ht="14.25">
      <c r="B318" s="76"/>
    </row>
    <row r="319" ht="14.25">
      <c r="B319" s="76"/>
    </row>
    <row r="320" ht="14.25">
      <c r="B320" s="76"/>
    </row>
    <row r="321" ht="14.25">
      <c r="B321" s="76"/>
    </row>
    <row r="322" ht="14.25">
      <c r="B322" s="76"/>
    </row>
    <row r="323" ht="14.25">
      <c r="B323" s="76"/>
    </row>
    <row r="324" ht="14.25">
      <c r="B324" s="76"/>
    </row>
    <row r="325" ht="14.25">
      <c r="B325" s="76"/>
    </row>
    <row r="326" ht="14.25">
      <c r="B326" s="76"/>
    </row>
    <row r="327" ht="14.25">
      <c r="B327" s="76"/>
    </row>
    <row r="328" ht="14.25">
      <c r="B328" s="76"/>
    </row>
    <row r="329" ht="14.25">
      <c r="B329" s="76"/>
    </row>
    <row r="330" ht="14.25">
      <c r="B330" s="76"/>
    </row>
    <row r="331" ht="14.25">
      <c r="B331" s="76"/>
    </row>
    <row r="332" ht="14.25">
      <c r="B332" s="76"/>
    </row>
    <row r="333" ht="14.25">
      <c r="B333" s="76"/>
    </row>
    <row r="334" ht="14.25">
      <c r="B334" s="76"/>
    </row>
    <row r="335" ht="14.25">
      <c r="B335" s="76"/>
    </row>
    <row r="336" ht="14.25">
      <c r="B336" s="76"/>
    </row>
    <row r="337" ht="14.25">
      <c r="B337" s="76"/>
    </row>
    <row r="338" ht="14.25">
      <c r="B338" s="76"/>
    </row>
    <row r="339" ht="14.25">
      <c r="B339" s="76"/>
    </row>
    <row r="340" ht="14.25">
      <c r="B340" s="76"/>
    </row>
    <row r="341" ht="14.25">
      <c r="B341" s="76"/>
    </row>
    <row r="342" ht="14.25">
      <c r="B342" s="76"/>
    </row>
    <row r="343" ht="14.25">
      <c r="B343" s="76"/>
    </row>
    <row r="344" ht="14.25">
      <c r="B344" s="76"/>
    </row>
    <row r="345" ht="14.25">
      <c r="B345" s="76"/>
    </row>
    <row r="346" ht="14.25">
      <c r="B346" s="76"/>
    </row>
    <row r="347" ht="14.25">
      <c r="B347" s="76"/>
    </row>
    <row r="348" ht="14.25">
      <c r="B348" s="76"/>
    </row>
    <row r="349" ht="14.25">
      <c r="B349" s="76"/>
    </row>
    <row r="350" ht="14.25">
      <c r="B350" s="76"/>
    </row>
    <row r="351" ht="14.25">
      <c r="B351" s="76"/>
    </row>
    <row r="352" ht="14.25">
      <c r="B352" s="76"/>
    </row>
    <row r="353" ht="14.25">
      <c r="B353" s="76"/>
    </row>
    <row r="354" ht="14.25">
      <c r="B354" s="76"/>
    </row>
    <row r="355" ht="14.25">
      <c r="B355" s="76"/>
    </row>
    <row r="356" ht="14.25">
      <c r="B356" s="76"/>
    </row>
    <row r="357" ht="14.25">
      <c r="B357" s="76"/>
    </row>
    <row r="358" ht="14.25">
      <c r="B358" s="76"/>
    </row>
    <row r="359" ht="14.25">
      <c r="B359" s="76"/>
    </row>
    <row r="360" ht="14.25">
      <c r="B360" s="76"/>
    </row>
    <row r="361" ht="14.25">
      <c r="B361" s="76"/>
    </row>
    <row r="362" ht="14.25">
      <c r="B362" s="76"/>
    </row>
    <row r="363" ht="14.25">
      <c r="B363" s="76"/>
    </row>
    <row r="364" ht="14.25">
      <c r="B364" s="76"/>
    </row>
    <row r="365" ht="14.25">
      <c r="B365" s="76"/>
    </row>
    <row r="366" ht="14.25">
      <c r="B366" s="76"/>
    </row>
    <row r="367" ht="14.25">
      <c r="B367" s="76"/>
    </row>
    <row r="368" ht="14.25">
      <c r="B368" s="76"/>
    </row>
    <row r="369" ht="14.25">
      <c r="B369" s="76"/>
    </row>
    <row r="370" ht="14.25">
      <c r="B370" s="76"/>
    </row>
    <row r="371" ht="14.25">
      <c r="B371" s="76"/>
    </row>
    <row r="372" ht="14.25">
      <c r="B372" s="76"/>
    </row>
    <row r="373" ht="14.25">
      <c r="B373" s="76"/>
    </row>
    <row r="374" ht="14.25">
      <c r="B374" s="76"/>
    </row>
    <row r="375" ht="14.25">
      <c r="B375" s="76"/>
    </row>
    <row r="376" ht="14.25">
      <c r="B376" s="76"/>
    </row>
    <row r="377" ht="14.25">
      <c r="B377" s="76"/>
    </row>
    <row r="378" ht="14.25">
      <c r="B378" s="76"/>
    </row>
    <row r="379" ht="14.25">
      <c r="B379" s="76"/>
    </row>
    <row r="380" ht="14.25">
      <c r="B380" s="76"/>
    </row>
    <row r="381" ht="14.25">
      <c r="B381" s="76"/>
    </row>
    <row r="382" ht="14.25">
      <c r="B382" s="76"/>
    </row>
    <row r="383" ht="14.25">
      <c r="B383" s="76"/>
    </row>
    <row r="384" ht="14.25">
      <c r="B384" s="76"/>
    </row>
    <row r="385" ht="14.25">
      <c r="B385" s="76"/>
    </row>
    <row r="386" ht="14.25">
      <c r="B386" s="76"/>
    </row>
    <row r="387" ht="14.25">
      <c r="B387" s="76"/>
    </row>
    <row r="388" ht="14.25">
      <c r="B388" s="76"/>
    </row>
    <row r="389" ht="14.25">
      <c r="B389" s="76"/>
    </row>
    <row r="390" ht="14.25">
      <c r="B390" s="76"/>
    </row>
    <row r="391" ht="14.25">
      <c r="B391" s="76"/>
    </row>
    <row r="392" ht="14.25">
      <c r="B392" s="76"/>
    </row>
    <row r="393" ht="14.25">
      <c r="B393" s="76"/>
    </row>
    <row r="394" ht="14.25">
      <c r="B394" s="76"/>
    </row>
    <row r="395" ht="14.25">
      <c r="B395" s="76"/>
    </row>
    <row r="396" ht="14.25">
      <c r="B396" s="76"/>
    </row>
    <row r="397" ht="14.25">
      <c r="B397" s="76"/>
    </row>
    <row r="398" ht="14.25">
      <c r="B398" s="76"/>
    </row>
    <row r="399" ht="14.25">
      <c r="B399" s="76"/>
    </row>
    <row r="400" ht="14.25">
      <c r="B400" s="76"/>
    </row>
    <row r="401" ht="14.25">
      <c r="B401" s="76"/>
    </row>
    <row r="402" ht="14.25">
      <c r="B402" s="76"/>
    </row>
    <row r="403" ht="14.25">
      <c r="B403" s="76"/>
    </row>
    <row r="404" ht="14.25">
      <c r="B404" s="76"/>
    </row>
    <row r="405" ht="14.25">
      <c r="B405" s="76"/>
    </row>
    <row r="406" ht="14.25">
      <c r="B406" s="76"/>
    </row>
    <row r="407" ht="14.25">
      <c r="B407" s="76"/>
    </row>
    <row r="408" ht="14.25">
      <c r="B408" s="76"/>
    </row>
    <row r="409" ht="14.25">
      <c r="B409" s="76"/>
    </row>
    <row r="410" ht="14.25">
      <c r="B410" s="76"/>
    </row>
    <row r="411" ht="14.25">
      <c r="B411" s="76"/>
    </row>
    <row r="412" ht="14.25">
      <c r="B412" s="76"/>
    </row>
    <row r="413" ht="14.25">
      <c r="B413" s="76"/>
    </row>
    <row r="414" ht="14.25">
      <c r="B414" s="76"/>
    </row>
    <row r="415" ht="14.25">
      <c r="B415" s="76"/>
    </row>
    <row r="416" ht="14.25">
      <c r="B416" s="76"/>
    </row>
    <row r="417" ht="14.25">
      <c r="B417" s="76"/>
    </row>
    <row r="418" ht="14.25">
      <c r="B418" s="76"/>
    </row>
    <row r="419" ht="14.25">
      <c r="B419" s="76"/>
    </row>
    <row r="420" ht="14.25">
      <c r="B420" s="76"/>
    </row>
    <row r="421" ht="14.25">
      <c r="B421" s="76"/>
    </row>
    <row r="422" ht="14.25">
      <c r="B422" s="76"/>
    </row>
    <row r="423" ht="14.25">
      <c r="B423" s="76"/>
    </row>
    <row r="424" ht="14.25">
      <c r="B424" s="76"/>
    </row>
    <row r="425" ht="14.25">
      <c r="B425" s="76"/>
    </row>
    <row r="426" ht="14.25">
      <c r="B426" s="76"/>
    </row>
    <row r="427" ht="14.25">
      <c r="B427" s="76"/>
    </row>
    <row r="428" ht="14.25">
      <c r="B428" s="76"/>
    </row>
    <row r="429" ht="14.25">
      <c r="B429" s="76"/>
    </row>
    <row r="430" ht="14.25">
      <c r="B430" s="76"/>
    </row>
    <row r="431" ht="14.25">
      <c r="B431" s="76"/>
    </row>
    <row r="432" ht="14.25">
      <c r="B432" s="76"/>
    </row>
    <row r="433" ht="14.25">
      <c r="B433" s="76"/>
    </row>
    <row r="434" ht="14.25">
      <c r="B434" s="76"/>
    </row>
    <row r="435" ht="14.25">
      <c r="B435" s="76"/>
    </row>
    <row r="436" ht="14.25">
      <c r="B436" s="76"/>
    </row>
    <row r="437" ht="14.25">
      <c r="B437" s="76"/>
    </row>
    <row r="438" ht="14.25">
      <c r="B438" s="76"/>
    </row>
    <row r="439" ht="14.25">
      <c r="B439" s="76"/>
    </row>
    <row r="440" ht="14.25">
      <c r="B440" s="76"/>
    </row>
    <row r="441" ht="14.25">
      <c r="B441" s="76"/>
    </row>
    <row r="442" ht="14.25">
      <c r="B442" s="76"/>
    </row>
    <row r="443" ht="14.25">
      <c r="B443" s="76"/>
    </row>
    <row r="444" ht="14.25">
      <c r="B444" s="76"/>
    </row>
    <row r="445" ht="14.25">
      <c r="B445" s="76"/>
    </row>
    <row r="446" ht="14.25">
      <c r="B446" s="76"/>
    </row>
    <row r="447" ht="14.25">
      <c r="B447" s="76"/>
    </row>
    <row r="448" ht="14.25">
      <c r="B448" s="76"/>
    </row>
    <row r="449" ht="14.25">
      <c r="B449" s="76"/>
    </row>
    <row r="450" ht="14.25">
      <c r="B450" s="76"/>
    </row>
    <row r="451" ht="14.25">
      <c r="B451" s="76"/>
    </row>
    <row r="452" ht="14.25">
      <c r="B452" s="76"/>
    </row>
    <row r="453" ht="14.25">
      <c r="B453" s="76"/>
    </row>
    <row r="454" ht="14.25">
      <c r="B454" s="76"/>
    </row>
    <row r="455" ht="14.25">
      <c r="B455" s="76"/>
    </row>
    <row r="456" ht="14.25">
      <c r="B456" s="76"/>
    </row>
    <row r="457" ht="14.25">
      <c r="B457" s="76"/>
    </row>
    <row r="458" ht="14.25">
      <c r="B458" s="76"/>
    </row>
    <row r="459" ht="14.25">
      <c r="B459" s="76"/>
    </row>
    <row r="460" ht="14.25">
      <c r="B460" s="76"/>
    </row>
    <row r="461" ht="14.25">
      <c r="B461" s="76"/>
    </row>
    <row r="462" ht="14.25">
      <c r="B462" s="76"/>
    </row>
    <row r="463" ht="14.25">
      <c r="B463" s="76"/>
    </row>
    <row r="464" ht="14.25">
      <c r="B464" s="76"/>
    </row>
    <row r="465" ht="14.25">
      <c r="B465" s="76"/>
    </row>
    <row r="466" ht="14.25">
      <c r="B466" s="76"/>
    </row>
    <row r="467" ht="14.25">
      <c r="B467" s="76"/>
    </row>
    <row r="468" ht="14.25">
      <c r="B468" s="76"/>
    </row>
    <row r="469" ht="14.25">
      <c r="B469" s="76"/>
    </row>
    <row r="470" ht="14.25">
      <c r="B470" s="76"/>
    </row>
    <row r="471" ht="14.25">
      <c r="B471" s="76"/>
    </row>
    <row r="472" ht="14.25">
      <c r="B472" s="76"/>
    </row>
    <row r="473" ht="14.25">
      <c r="B473" s="76"/>
    </row>
    <row r="474" ht="14.25">
      <c r="B474" s="76"/>
    </row>
    <row r="475" ht="14.25">
      <c r="B475" s="76"/>
    </row>
    <row r="476" ht="14.25">
      <c r="B476" s="76"/>
    </row>
    <row r="477" ht="14.25">
      <c r="B477" s="76"/>
    </row>
    <row r="478" ht="14.25">
      <c r="B478" s="76"/>
    </row>
    <row r="479" ht="14.25">
      <c r="B479" s="76"/>
    </row>
    <row r="480" ht="14.25">
      <c r="B480" s="76"/>
    </row>
    <row r="481" ht="14.25">
      <c r="B481" s="76"/>
    </row>
    <row r="482" ht="14.25">
      <c r="B482" s="76"/>
    </row>
    <row r="483" ht="14.25">
      <c r="B483" s="76"/>
    </row>
    <row r="484" ht="14.25">
      <c r="B484" s="76"/>
    </row>
    <row r="485" ht="14.25">
      <c r="B485" s="76"/>
    </row>
    <row r="486" ht="14.25">
      <c r="B486" s="76"/>
    </row>
    <row r="487" ht="14.25">
      <c r="B487" s="76"/>
    </row>
    <row r="488" ht="14.25">
      <c r="B488" s="76"/>
    </row>
    <row r="489" ht="14.25">
      <c r="B489" s="76"/>
    </row>
    <row r="490" ht="14.25">
      <c r="B490" s="76"/>
    </row>
    <row r="491" ht="14.25">
      <c r="B491" s="76"/>
    </row>
    <row r="492" ht="14.25">
      <c r="B492" s="76"/>
    </row>
    <row r="493" ht="14.25">
      <c r="B493" s="76"/>
    </row>
    <row r="494" ht="14.25">
      <c r="B494" s="76"/>
    </row>
    <row r="495" ht="14.25">
      <c r="B495" s="76"/>
    </row>
    <row r="496" ht="14.25">
      <c r="B496" s="76"/>
    </row>
    <row r="497" ht="14.25">
      <c r="B497" s="76"/>
    </row>
    <row r="498" ht="14.25">
      <c r="B498" s="76"/>
    </row>
    <row r="499" ht="14.25">
      <c r="B499" s="76"/>
    </row>
    <row r="500" ht="14.25">
      <c r="B500" s="76"/>
    </row>
    <row r="501" ht="14.25">
      <c r="B501" s="76"/>
    </row>
    <row r="502" ht="14.25">
      <c r="B502" s="76"/>
    </row>
    <row r="503" ht="14.25">
      <c r="B503" s="76"/>
    </row>
    <row r="504" ht="14.25">
      <c r="B504" s="76"/>
    </row>
    <row r="505" ht="14.25">
      <c r="B505" s="76"/>
    </row>
    <row r="506" ht="14.25">
      <c r="B506" s="76"/>
    </row>
    <row r="507" ht="14.25">
      <c r="B507" s="76"/>
    </row>
    <row r="508" ht="14.25">
      <c r="B508" s="76"/>
    </row>
    <row r="509" ht="14.25">
      <c r="B509" s="76"/>
    </row>
    <row r="510" ht="14.25">
      <c r="B510" s="76"/>
    </row>
    <row r="511" ht="14.25">
      <c r="B511" s="76"/>
    </row>
    <row r="512" ht="14.25">
      <c r="B512" s="76"/>
    </row>
    <row r="513" ht="14.25">
      <c r="B513" s="76"/>
    </row>
    <row r="514" ht="14.25">
      <c r="B514" s="76"/>
    </row>
    <row r="515" ht="14.25">
      <c r="B515" s="76"/>
    </row>
    <row r="516" ht="14.25">
      <c r="B516" s="76"/>
    </row>
    <row r="517" ht="14.25">
      <c r="B517" s="76"/>
    </row>
    <row r="518" ht="14.25">
      <c r="B518" s="76"/>
    </row>
    <row r="519" ht="14.25">
      <c r="B519" s="76"/>
    </row>
    <row r="520" ht="14.25">
      <c r="B520" s="76"/>
    </row>
    <row r="521" ht="14.25">
      <c r="B521" s="76"/>
    </row>
    <row r="522" ht="14.25">
      <c r="B522" s="76"/>
    </row>
    <row r="523" ht="14.25">
      <c r="B523" s="76"/>
    </row>
    <row r="524" ht="14.25">
      <c r="B524" s="76"/>
    </row>
    <row r="525" ht="14.25">
      <c r="B525" s="76"/>
    </row>
    <row r="526" ht="14.25">
      <c r="B526" s="76"/>
    </row>
    <row r="527" ht="14.25">
      <c r="B527" s="76"/>
    </row>
    <row r="528" ht="14.25">
      <c r="B528" s="76"/>
    </row>
    <row r="529" ht="14.25">
      <c r="B529" s="76"/>
    </row>
    <row r="530" ht="14.25">
      <c r="B530" s="76"/>
    </row>
    <row r="531" ht="14.25">
      <c r="B531" s="76"/>
    </row>
    <row r="532" ht="14.25">
      <c r="B532" s="76"/>
    </row>
    <row r="533" ht="14.25">
      <c r="B533" s="76"/>
    </row>
    <row r="534" ht="14.25">
      <c r="B534" s="76"/>
    </row>
    <row r="535" ht="14.25">
      <c r="B535" s="76"/>
    </row>
    <row r="536" ht="14.25">
      <c r="B536" s="76"/>
    </row>
    <row r="537" ht="14.25">
      <c r="B537" s="76"/>
    </row>
    <row r="538" ht="14.25">
      <c r="B538" s="76"/>
    </row>
    <row r="539" ht="14.25">
      <c r="B539" s="76"/>
    </row>
    <row r="540" ht="14.25">
      <c r="B540" s="76"/>
    </row>
    <row r="541" ht="14.25">
      <c r="B541" s="76"/>
    </row>
    <row r="542" ht="14.25">
      <c r="B542" s="76"/>
    </row>
    <row r="543" ht="14.25">
      <c r="B543" s="76"/>
    </row>
    <row r="544" ht="14.25">
      <c r="B544" s="76"/>
    </row>
    <row r="545" ht="14.25">
      <c r="B545" s="76"/>
    </row>
    <row r="546" ht="14.25">
      <c r="B546" s="76"/>
    </row>
    <row r="547" ht="14.25">
      <c r="B547" s="76"/>
    </row>
    <row r="548" ht="14.25">
      <c r="B548" s="76"/>
    </row>
    <row r="549" ht="14.25">
      <c r="B549" s="76"/>
    </row>
    <row r="550" ht="14.25">
      <c r="B550" s="76"/>
    </row>
    <row r="551" ht="14.25">
      <c r="B551" s="76"/>
    </row>
    <row r="552" ht="14.25">
      <c r="B552" s="76"/>
    </row>
    <row r="553" ht="14.25">
      <c r="B553" s="76"/>
    </row>
    <row r="554" ht="14.25">
      <c r="B554" s="76"/>
    </row>
    <row r="555" ht="14.25">
      <c r="B555" s="76"/>
    </row>
    <row r="556" ht="14.25">
      <c r="B556" s="76"/>
    </row>
    <row r="557" ht="14.25">
      <c r="B557" s="76"/>
    </row>
    <row r="558" ht="14.25">
      <c r="B558" s="76"/>
    </row>
    <row r="559" ht="14.25">
      <c r="B559" s="76"/>
    </row>
    <row r="560" ht="14.25">
      <c r="B560" s="76"/>
    </row>
    <row r="561" ht="14.25">
      <c r="B561" s="76"/>
    </row>
    <row r="562" ht="14.25">
      <c r="B562" s="76"/>
    </row>
    <row r="563" ht="14.25">
      <c r="B563" s="76"/>
    </row>
    <row r="564" ht="14.25">
      <c r="B564" s="76"/>
    </row>
    <row r="565" ht="14.25">
      <c r="B565" s="76"/>
    </row>
    <row r="566" ht="14.25">
      <c r="B566" s="76"/>
    </row>
    <row r="567" ht="14.25">
      <c r="B567" s="76"/>
    </row>
    <row r="568" ht="14.25">
      <c r="B568" s="76"/>
    </row>
    <row r="569" ht="14.25">
      <c r="B569" s="76"/>
    </row>
    <row r="570" ht="14.25">
      <c r="B570" s="76"/>
    </row>
    <row r="571" ht="14.25">
      <c r="B571" s="76"/>
    </row>
    <row r="572" ht="14.25">
      <c r="B572" s="76"/>
    </row>
    <row r="573" ht="14.25">
      <c r="B573" s="76"/>
    </row>
    <row r="574" ht="14.25">
      <c r="B574" s="76"/>
    </row>
    <row r="575" ht="14.25">
      <c r="B575" s="76"/>
    </row>
    <row r="576" ht="14.25">
      <c r="B576" s="76"/>
    </row>
    <row r="577" ht="14.25">
      <c r="B577" s="76"/>
    </row>
    <row r="578" ht="14.25">
      <c r="B578" s="76"/>
    </row>
    <row r="579" ht="14.25">
      <c r="B579" s="76"/>
    </row>
    <row r="580" ht="14.25">
      <c r="B580" s="76"/>
    </row>
    <row r="581" ht="14.25">
      <c r="B581" s="76"/>
    </row>
    <row r="582" ht="14.25">
      <c r="B582" s="76"/>
    </row>
    <row r="583" ht="14.25">
      <c r="B583" s="76"/>
    </row>
    <row r="584" ht="14.25">
      <c r="B584" s="76"/>
    </row>
    <row r="585" ht="14.25">
      <c r="B585" s="76"/>
    </row>
    <row r="586" ht="14.25">
      <c r="B586" s="76"/>
    </row>
    <row r="587" ht="14.25">
      <c r="B587" s="76"/>
    </row>
    <row r="588" ht="14.25">
      <c r="B588" s="76"/>
    </row>
    <row r="589" ht="14.25">
      <c r="B589" s="76"/>
    </row>
    <row r="590" ht="14.25">
      <c r="B590" s="76"/>
    </row>
    <row r="591" ht="14.25">
      <c r="B591" s="76"/>
    </row>
    <row r="592" ht="14.25">
      <c r="B592" s="76"/>
    </row>
    <row r="593" ht="14.25">
      <c r="B593" s="76"/>
    </row>
    <row r="594" ht="14.25">
      <c r="B594" s="76"/>
    </row>
    <row r="595" ht="14.25">
      <c r="B595" s="76"/>
    </row>
    <row r="596" ht="14.25">
      <c r="B596" s="76"/>
    </row>
    <row r="597" ht="14.25">
      <c r="B597" s="76"/>
    </row>
    <row r="598" ht="14.25">
      <c r="B598" s="76"/>
    </row>
    <row r="599" ht="14.25">
      <c r="B599" s="76"/>
    </row>
    <row r="600" ht="14.25">
      <c r="B600" s="76"/>
    </row>
    <row r="601" ht="14.25">
      <c r="B601" s="76"/>
    </row>
    <row r="602" ht="14.25">
      <c r="B602" s="76"/>
    </row>
    <row r="603" ht="14.25">
      <c r="B603" s="76"/>
    </row>
    <row r="604" ht="14.25">
      <c r="B604" s="76"/>
    </row>
    <row r="605" ht="14.25">
      <c r="B605" s="76"/>
    </row>
    <row r="606" ht="14.25">
      <c r="B606" s="76"/>
    </row>
    <row r="607" ht="14.25">
      <c r="B607" s="76"/>
    </row>
    <row r="608" ht="14.25">
      <c r="B608" s="76"/>
    </row>
    <row r="609" ht="14.25">
      <c r="B609" s="76"/>
    </row>
    <row r="610" ht="14.25">
      <c r="B610" s="76"/>
    </row>
    <row r="611" ht="14.25">
      <c r="B611" s="76"/>
    </row>
    <row r="612" ht="14.25">
      <c r="B612" s="76"/>
    </row>
    <row r="613" ht="14.25">
      <c r="B613" s="76"/>
    </row>
    <row r="614" ht="14.25">
      <c r="B614" s="76"/>
    </row>
    <row r="615" ht="14.25">
      <c r="B615" s="76"/>
    </row>
    <row r="616" ht="14.25">
      <c r="B616" s="76"/>
    </row>
    <row r="617" ht="14.25">
      <c r="B617" s="76"/>
    </row>
    <row r="618" ht="14.25">
      <c r="B618" s="76"/>
    </row>
    <row r="619" ht="14.25">
      <c r="B619" s="76"/>
    </row>
    <row r="620" ht="14.25">
      <c r="B620" s="76"/>
    </row>
    <row r="621" ht="14.25">
      <c r="B621" s="76"/>
    </row>
    <row r="622" ht="14.25">
      <c r="B622" s="76"/>
    </row>
    <row r="623" ht="14.25">
      <c r="B623" s="76"/>
    </row>
    <row r="624" ht="14.25">
      <c r="B624" s="76"/>
    </row>
    <row r="625" ht="14.25">
      <c r="B625" s="76"/>
    </row>
    <row r="626" ht="14.25">
      <c r="B626" s="76"/>
    </row>
    <row r="627" ht="14.25">
      <c r="B627" s="76"/>
    </row>
    <row r="628" ht="14.25">
      <c r="B628" s="76"/>
    </row>
    <row r="629" ht="14.25">
      <c r="B629" s="76"/>
    </row>
    <row r="630" ht="14.25">
      <c r="B630" s="76"/>
    </row>
    <row r="631" ht="14.25">
      <c r="B631" s="76"/>
    </row>
    <row r="632" ht="14.25">
      <c r="B632" s="76"/>
    </row>
    <row r="633" ht="14.25">
      <c r="B633" s="76"/>
    </row>
    <row r="634" ht="14.25">
      <c r="B634" s="76"/>
    </row>
    <row r="635" ht="14.25">
      <c r="B635" s="76"/>
    </row>
    <row r="636" ht="14.25">
      <c r="B636" s="76"/>
    </row>
    <row r="637" ht="14.25">
      <c r="B637" s="76"/>
    </row>
    <row r="638" ht="14.25">
      <c r="B638" s="76"/>
    </row>
    <row r="639" ht="14.25">
      <c r="B639" s="76"/>
    </row>
    <row r="640" ht="14.25">
      <c r="B640" s="76"/>
    </row>
    <row r="641" ht="14.25">
      <c r="B641" s="76"/>
    </row>
    <row r="642" ht="14.25">
      <c r="B642" s="76"/>
    </row>
    <row r="643" ht="14.25">
      <c r="B643" s="76"/>
    </row>
    <row r="644" ht="14.25">
      <c r="B644" s="76"/>
    </row>
    <row r="645" ht="14.25">
      <c r="B645" s="76"/>
    </row>
    <row r="646" ht="14.25">
      <c r="B646" s="76"/>
    </row>
    <row r="647" ht="14.25">
      <c r="B647" s="76"/>
    </row>
    <row r="648" ht="14.25">
      <c r="B648" s="76"/>
    </row>
    <row r="649" ht="14.25">
      <c r="B649" s="76"/>
    </row>
    <row r="650" ht="14.25">
      <c r="B650" s="76"/>
    </row>
    <row r="651" ht="14.25">
      <c r="B651" s="76"/>
    </row>
    <row r="652" ht="14.25">
      <c r="B652" s="76"/>
    </row>
    <row r="653" ht="14.25">
      <c r="B653" s="76"/>
    </row>
    <row r="654" ht="14.25">
      <c r="B654" s="76"/>
    </row>
    <row r="655" ht="14.25">
      <c r="B655" s="76"/>
    </row>
    <row r="656" ht="14.25">
      <c r="B656" s="76"/>
    </row>
    <row r="657" ht="14.25">
      <c r="B657" s="76"/>
    </row>
    <row r="658" ht="14.25">
      <c r="B658" s="76"/>
    </row>
    <row r="659" ht="14.25">
      <c r="B659" s="76"/>
    </row>
    <row r="660" ht="14.25">
      <c r="B660" s="76"/>
    </row>
    <row r="661" ht="14.25">
      <c r="B661" s="76"/>
    </row>
    <row r="662" ht="14.25">
      <c r="B662" s="76"/>
    </row>
    <row r="663" ht="14.25">
      <c r="B663" s="76"/>
    </row>
    <row r="664" ht="14.25">
      <c r="B664" s="76"/>
    </row>
    <row r="665" ht="14.25">
      <c r="B665" s="76"/>
    </row>
    <row r="666" ht="14.25">
      <c r="B666" s="76"/>
    </row>
    <row r="667" ht="14.25">
      <c r="B667" s="76"/>
    </row>
    <row r="668" ht="14.25">
      <c r="B668" s="76"/>
    </row>
    <row r="669" ht="14.25">
      <c r="B669" s="76"/>
    </row>
    <row r="670" ht="14.25">
      <c r="B670" s="76"/>
    </row>
    <row r="671" ht="14.25">
      <c r="B671" s="76"/>
    </row>
    <row r="672" ht="14.25">
      <c r="B672" s="76"/>
    </row>
    <row r="673" ht="14.25">
      <c r="B673" s="76"/>
    </row>
    <row r="674" ht="14.25">
      <c r="B674" s="76"/>
    </row>
    <row r="675" ht="14.25">
      <c r="B675" s="76"/>
    </row>
    <row r="676" ht="14.25">
      <c r="B676" s="76"/>
    </row>
    <row r="677" ht="14.25">
      <c r="B677" s="76"/>
    </row>
    <row r="678" ht="14.25">
      <c r="B678" s="76"/>
    </row>
    <row r="679" ht="14.25">
      <c r="B679" s="76"/>
    </row>
    <row r="680" ht="14.25">
      <c r="B680" s="76"/>
    </row>
    <row r="681" ht="14.25">
      <c r="B681" s="76"/>
    </row>
    <row r="682" ht="14.25">
      <c r="B682" s="76"/>
    </row>
    <row r="683" ht="14.25">
      <c r="B683" s="76"/>
    </row>
    <row r="684" ht="14.25">
      <c r="B684" s="76"/>
    </row>
  </sheetData>
  <sheetProtection/>
  <mergeCells count="106">
    <mergeCell ref="E132:H132"/>
    <mergeCell ref="I132:J132"/>
    <mergeCell ref="C134:J134"/>
    <mergeCell ref="A124:A127"/>
    <mergeCell ref="B124:B127"/>
    <mergeCell ref="C124:C127"/>
    <mergeCell ref="J124:J127"/>
    <mergeCell ref="K124:K127"/>
    <mergeCell ref="A131:D131"/>
    <mergeCell ref="E131:H131"/>
    <mergeCell ref="I131:J131"/>
    <mergeCell ref="A118:A120"/>
    <mergeCell ref="B118:B120"/>
    <mergeCell ref="C118:C120"/>
    <mergeCell ref="J118:J120"/>
    <mergeCell ref="K118:K120"/>
    <mergeCell ref="A121:A123"/>
    <mergeCell ref="B121:B123"/>
    <mergeCell ref="C121:C123"/>
    <mergeCell ref="J121:J123"/>
    <mergeCell ref="K121:K123"/>
    <mergeCell ref="A106:A112"/>
    <mergeCell ref="B106:B112"/>
    <mergeCell ref="C106:C112"/>
    <mergeCell ref="J106:J112"/>
    <mergeCell ref="K106:K112"/>
    <mergeCell ref="B113:B116"/>
    <mergeCell ref="C113:C116"/>
    <mergeCell ref="J113:J116"/>
    <mergeCell ref="K113:K116"/>
    <mergeCell ref="A86:A96"/>
    <mergeCell ref="B86:B97"/>
    <mergeCell ref="C86:C97"/>
    <mergeCell ref="J86:J97"/>
    <mergeCell ref="K86:K97"/>
    <mergeCell ref="A98:A105"/>
    <mergeCell ref="B98:B105"/>
    <mergeCell ref="C98:C105"/>
    <mergeCell ref="J98:J105"/>
    <mergeCell ref="K98:K105"/>
    <mergeCell ref="A74:A79"/>
    <mergeCell ref="B74:B79"/>
    <mergeCell ref="C74:C79"/>
    <mergeCell ref="J74:J79"/>
    <mergeCell ref="K74:K79"/>
    <mergeCell ref="A80:A85"/>
    <mergeCell ref="B80:B85"/>
    <mergeCell ref="C80:C85"/>
    <mergeCell ref="J80:J85"/>
    <mergeCell ref="K80:K85"/>
    <mergeCell ref="A59:A61"/>
    <mergeCell ref="B59:B61"/>
    <mergeCell ref="C59:C61"/>
    <mergeCell ref="J59:J61"/>
    <mergeCell ref="K59:K61"/>
    <mergeCell ref="A62:A73"/>
    <mergeCell ref="B62:B73"/>
    <mergeCell ref="C62:C73"/>
    <mergeCell ref="J62:J73"/>
    <mergeCell ref="K62:K73"/>
    <mergeCell ref="A50:A54"/>
    <mergeCell ref="B50:B54"/>
    <mergeCell ref="C50:C54"/>
    <mergeCell ref="J50:J54"/>
    <mergeCell ref="K50:K54"/>
    <mergeCell ref="A55:A58"/>
    <mergeCell ref="B55:B58"/>
    <mergeCell ref="C55:C58"/>
    <mergeCell ref="J55:J58"/>
    <mergeCell ref="K55:K58"/>
    <mergeCell ref="A34:A45"/>
    <mergeCell ref="B34:B45"/>
    <mergeCell ref="C34:C45"/>
    <mergeCell ref="J34:J45"/>
    <mergeCell ref="K34:K45"/>
    <mergeCell ref="A46:A49"/>
    <mergeCell ref="B46:B49"/>
    <mergeCell ref="C46:C49"/>
    <mergeCell ref="J46:J49"/>
    <mergeCell ref="K46:K49"/>
    <mergeCell ref="B26:B27"/>
    <mergeCell ref="C26:C27"/>
    <mergeCell ref="J26:J27"/>
    <mergeCell ref="K26:K27"/>
    <mergeCell ref="B29:B33"/>
    <mergeCell ref="C29:C33"/>
    <mergeCell ref="J29:J33"/>
    <mergeCell ref="K29:K33"/>
    <mergeCell ref="B8:B11"/>
    <mergeCell ref="C8:C11"/>
    <mergeCell ref="J8:J11"/>
    <mergeCell ref="K8:K11"/>
    <mergeCell ref="B13:B25"/>
    <mergeCell ref="C13:C25"/>
    <mergeCell ref="J13:J25"/>
    <mergeCell ref="K13:K25"/>
    <mergeCell ref="G1:K1"/>
    <mergeCell ref="G2:K2"/>
    <mergeCell ref="B3:K3"/>
    <mergeCell ref="B5:B7"/>
    <mergeCell ref="C5:C7"/>
    <mergeCell ref="D5:D7"/>
    <mergeCell ref="E5:H6"/>
    <mergeCell ref="I5:I7"/>
    <mergeCell ref="J5:J7"/>
    <mergeCell ref="K5:K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3"/>
  <sheetViews>
    <sheetView zoomScale="110" zoomScaleNormal="110" zoomScalePageLayoutView="0" workbookViewId="0" topLeftCell="A115">
      <selection activeCell="G1" sqref="G1:K1"/>
    </sheetView>
  </sheetViews>
  <sheetFormatPr defaultColWidth="9.00390625" defaultRowHeight="12.75"/>
  <cols>
    <col min="1" max="1" width="3.75390625" style="98" customWidth="1"/>
    <col min="2" max="2" width="5.375" style="74" customWidth="1"/>
    <col min="3" max="3" width="26.25390625" style="98" customWidth="1"/>
    <col min="4" max="4" width="43.625" style="98" customWidth="1"/>
    <col min="5" max="5" width="7.25390625" style="98" customWidth="1"/>
    <col min="6" max="7" width="6.75390625" style="98" customWidth="1"/>
    <col min="8" max="8" width="7.125" style="98" customWidth="1"/>
    <col min="9" max="9" width="9.25390625" style="197" customWidth="1"/>
    <col min="10" max="10" width="9.125" style="195" customWidth="1"/>
    <col min="11" max="11" width="9.125" style="196" customWidth="1"/>
    <col min="12" max="16384" width="9.125" style="98" customWidth="1"/>
  </cols>
  <sheetData>
    <row r="1" spans="2:11" ht="27" customHeight="1">
      <c r="B1" s="76"/>
      <c r="C1" s="193"/>
      <c r="D1" s="193"/>
      <c r="E1" s="193"/>
      <c r="F1" s="193"/>
      <c r="G1" s="367" t="s">
        <v>502</v>
      </c>
      <c r="H1" s="368"/>
      <c r="I1" s="368"/>
      <c r="J1" s="368"/>
      <c r="K1" s="368"/>
    </row>
    <row r="2" spans="2:11" ht="15">
      <c r="B2" s="76"/>
      <c r="C2" s="193"/>
      <c r="D2" s="193"/>
      <c r="E2" s="193"/>
      <c r="F2" s="193"/>
      <c r="G2" s="422" t="s">
        <v>23</v>
      </c>
      <c r="H2" s="422"/>
      <c r="I2" s="422"/>
      <c r="J2" s="422"/>
      <c r="K2" s="422"/>
    </row>
    <row r="3" spans="2:11" s="194" customFormat="1" ht="15.75">
      <c r="B3" s="369" t="s">
        <v>472</v>
      </c>
      <c r="C3" s="369"/>
      <c r="D3" s="369"/>
      <c r="E3" s="369"/>
      <c r="F3" s="369"/>
      <c r="G3" s="369"/>
      <c r="H3" s="369"/>
      <c r="I3" s="369"/>
      <c r="J3" s="369"/>
      <c r="K3" s="369"/>
    </row>
    <row r="4" spans="2:9" ht="14.25">
      <c r="B4" s="76"/>
      <c r="C4" s="193"/>
      <c r="D4" s="193"/>
      <c r="E4" s="193"/>
      <c r="F4" s="193"/>
      <c r="G4" s="193"/>
      <c r="H4" s="193"/>
      <c r="I4" s="76"/>
    </row>
    <row r="5" spans="2:11" ht="42" customHeight="1">
      <c r="B5" s="370" t="s">
        <v>2</v>
      </c>
      <c r="C5" s="370" t="s">
        <v>32</v>
      </c>
      <c r="D5" s="371" t="s">
        <v>60</v>
      </c>
      <c r="E5" s="370" t="s">
        <v>55</v>
      </c>
      <c r="F5" s="370"/>
      <c r="G5" s="370"/>
      <c r="H5" s="370"/>
      <c r="I5" s="370" t="s">
        <v>255</v>
      </c>
      <c r="J5" s="372" t="s">
        <v>256</v>
      </c>
      <c r="K5" s="375" t="s">
        <v>250</v>
      </c>
    </row>
    <row r="6" spans="2:11" ht="8.25" customHeight="1">
      <c r="B6" s="370"/>
      <c r="C6" s="370"/>
      <c r="D6" s="371"/>
      <c r="E6" s="370"/>
      <c r="F6" s="370"/>
      <c r="G6" s="370"/>
      <c r="H6" s="370"/>
      <c r="I6" s="370"/>
      <c r="J6" s="373"/>
      <c r="K6" s="376"/>
    </row>
    <row r="7" spans="2:11" ht="60.75" customHeight="1">
      <c r="B7" s="370"/>
      <c r="C7" s="370"/>
      <c r="D7" s="371"/>
      <c r="E7" s="75" t="s">
        <v>56</v>
      </c>
      <c r="F7" s="75" t="s">
        <v>57</v>
      </c>
      <c r="G7" s="75" t="s">
        <v>329</v>
      </c>
      <c r="H7" s="75" t="s">
        <v>58</v>
      </c>
      <c r="I7" s="370"/>
      <c r="J7" s="374"/>
      <c r="K7" s="377"/>
    </row>
    <row r="8" spans="2:11" ht="15">
      <c r="B8" s="404">
        <v>1</v>
      </c>
      <c r="C8" s="407" t="s">
        <v>312</v>
      </c>
      <c r="D8" s="207" t="s">
        <v>66</v>
      </c>
      <c r="E8" s="208"/>
      <c r="F8" s="208">
        <v>5</v>
      </c>
      <c r="G8" s="208"/>
      <c r="H8" s="208">
        <v>10</v>
      </c>
      <c r="I8" s="209">
        <f>SUM(E8:H8)</f>
        <v>15</v>
      </c>
      <c r="J8" s="410">
        <f>I8+I9+I10+I11+I12</f>
        <v>32</v>
      </c>
      <c r="K8" s="413">
        <f>J8/18</f>
        <v>1.7777777777777777</v>
      </c>
    </row>
    <row r="9" spans="2:11" ht="15" customHeight="1">
      <c r="B9" s="405"/>
      <c r="C9" s="408"/>
      <c r="D9" s="208" t="s">
        <v>94</v>
      </c>
      <c r="E9" s="208"/>
      <c r="F9" s="208">
        <v>7</v>
      </c>
      <c r="G9" s="208"/>
      <c r="H9" s="208">
        <v>4</v>
      </c>
      <c r="I9" s="209">
        <f>SUM(E9:H9)</f>
        <v>11</v>
      </c>
      <c r="J9" s="411"/>
      <c r="K9" s="414"/>
    </row>
    <row r="10" spans="2:11" ht="15" customHeight="1">
      <c r="B10" s="405"/>
      <c r="C10" s="408"/>
      <c r="D10" s="208" t="s">
        <v>253</v>
      </c>
      <c r="E10" s="208"/>
      <c r="F10" s="208"/>
      <c r="G10" s="208"/>
      <c r="H10" s="208">
        <v>4</v>
      </c>
      <c r="I10" s="209">
        <f>SUM(E10:H10)</f>
        <v>4</v>
      </c>
      <c r="J10" s="411"/>
      <c r="K10" s="414"/>
    </row>
    <row r="11" spans="2:11" ht="29.25" customHeight="1">
      <c r="B11" s="405"/>
      <c r="C11" s="408"/>
      <c r="D11" s="208" t="s">
        <v>330</v>
      </c>
      <c r="E11" s="208"/>
      <c r="F11" s="208">
        <v>1</v>
      </c>
      <c r="G11" s="208"/>
      <c r="H11" s="208"/>
      <c r="I11" s="209">
        <f>SUM(E11:H11)</f>
        <v>1</v>
      </c>
      <c r="J11" s="411"/>
      <c r="K11" s="414"/>
    </row>
    <row r="12" spans="2:11" ht="16.5" customHeight="1">
      <c r="B12" s="406"/>
      <c r="C12" s="409"/>
      <c r="D12" s="208" t="s">
        <v>454</v>
      </c>
      <c r="E12" s="208"/>
      <c r="F12" s="208">
        <v>1</v>
      </c>
      <c r="G12" s="208"/>
      <c r="H12" s="208"/>
      <c r="I12" s="209">
        <f>SUM(E12:H12)</f>
        <v>1</v>
      </c>
      <c r="J12" s="412"/>
      <c r="K12" s="415"/>
    </row>
    <row r="13" spans="2:11" ht="15">
      <c r="B13" s="396">
        <v>2</v>
      </c>
      <c r="C13" s="398" t="s">
        <v>79</v>
      </c>
      <c r="D13" s="97" t="s">
        <v>33</v>
      </c>
      <c r="E13" s="97">
        <v>5</v>
      </c>
      <c r="F13" s="97"/>
      <c r="G13" s="97"/>
      <c r="H13" s="97"/>
      <c r="I13" s="96">
        <f aca="true" t="shared" si="0" ref="I13:I26">SUM(E13:H13)</f>
        <v>5</v>
      </c>
      <c r="J13" s="372">
        <f>I13+I14+I15+I16+I17+I18+I19+I20+I21+I22+I23+I24+I25</f>
        <v>22</v>
      </c>
      <c r="K13" s="375">
        <f>J13/18</f>
        <v>1.2222222222222223</v>
      </c>
    </row>
    <row r="14" spans="2:11" ht="15">
      <c r="B14" s="396"/>
      <c r="C14" s="399"/>
      <c r="D14" s="204" t="s">
        <v>34</v>
      </c>
      <c r="E14" s="97">
        <v>3</v>
      </c>
      <c r="F14" s="97"/>
      <c r="G14" s="97"/>
      <c r="H14" s="97"/>
      <c r="I14" s="96">
        <f t="shared" si="0"/>
        <v>3</v>
      </c>
      <c r="J14" s="373"/>
      <c r="K14" s="376"/>
    </row>
    <row r="15" spans="2:11" ht="15">
      <c r="B15" s="396"/>
      <c r="C15" s="399"/>
      <c r="D15" s="97" t="s">
        <v>241</v>
      </c>
      <c r="E15" s="97">
        <v>0.5</v>
      </c>
      <c r="F15" s="97"/>
      <c r="G15" s="97"/>
      <c r="H15" s="97"/>
      <c r="I15" s="96">
        <f t="shared" si="0"/>
        <v>0.5</v>
      </c>
      <c r="J15" s="373"/>
      <c r="K15" s="376"/>
    </row>
    <row r="16" spans="2:11" ht="15">
      <c r="B16" s="396"/>
      <c r="C16" s="399"/>
      <c r="D16" s="204" t="s">
        <v>251</v>
      </c>
      <c r="E16" s="97">
        <v>0.5</v>
      </c>
      <c r="F16" s="97"/>
      <c r="G16" s="97"/>
      <c r="H16" s="97"/>
      <c r="I16" s="96">
        <f t="shared" si="0"/>
        <v>0.5</v>
      </c>
      <c r="J16" s="373"/>
      <c r="K16" s="376"/>
    </row>
    <row r="17" spans="2:11" ht="15">
      <c r="B17" s="396"/>
      <c r="C17" s="399"/>
      <c r="D17" s="204" t="s">
        <v>66</v>
      </c>
      <c r="E17" s="97">
        <v>4</v>
      </c>
      <c r="F17" s="97"/>
      <c r="G17" s="97"/>
      <c r="H17" s="97"/>
      <c r="I17" s="96">
        <f t="shared" si="0"/>
        <v>4</v>
      </c>
      <c r="J17" s="373"/>
      <c r="K17" s="376"/>
    </row>
    <row r="18" spans="2:11" ht="15">
      <c r="B18" s="396"/>
      <c r="C18" s="399"/>
      <c r="D18" s="204" t="s">
        <v>93</v>
      </c>
      <c r="E18" s="97">
        <v>2</v>
      </c>
      <c r="F18" s="97"/>
      <c r="G18" s="97"/>
      <c r="H18" s="97"/>
      <c r="I18" s="96">
        <f t="shared" si="0"/>
        <v>2</v>
      </c>
      <c r="J18" s="373"/>
      <c r="K18" s="376"/>
    </row>
    <row r="19" spans="2:11" ht="15">
      <c r="B19" s="396"/>
      <c r="C19" s="399"/>
      <c r="D19" s="204" t="s">
        <v>101</v>
      </c>
      <c r="E19" s="97">
        <v>1</v>
      </c>
      <c r="F19" s="97"/>
      <c r="G19" s="97"/>
      <c r="H19" s="97"/>
      <c r="I19" s="96">
        <f t="shared" si="0"/>
        <v>1</v>
      </c>
      <c r="J19" s="373"/>
      <c r="K19" s="376"/>
    </row>
    <row r="20" spans="2:11" ht="15">
      <c r="B20" s="396"/>
      <c r="C20" s="399"/>
      <c r="D20" s="97" t="s">
        <v>100</v>
      </c>
      <c r="E20" s="97">
        <v>1</v>
      </c>
      <c r="F20" s="97"/>
      <c r="G20" s="97"/>
      <c r="H20" s="97"/>
      <c r="I20" s="96">
        <f t="shared" si="0"/>
        <v>1</v>
      </c>
      <c r="J20" s="373"/>
      <c r="K20" s="376"/>
    </row>
    <row r="21" spans="2:11" ht="15">
      <c r="B21" s="396"/>
      <c r="C21" s="399"/>
      <c r="D21" s="204" t="s">
        <v>106</v>
      </c>
      <c r="E21" s="97">
        <v>1</v>
      </c>
      <c r="F21" s="97"/>
      <c r="G21" s="97"/>
      <c r="H21" s="97"/>
      <c r="I21" s="96">
        <f>SUM(E21:H21)</f>
        <v>1</v>
      </c>
      <c r="J21" s="373"/>
      <c r="K21" s="376"/>
    </row>
    <row r="22" spans="2:11" ht="16.5" customHeight="1">
      <c r="B22" s="396"/>
      <c r="C22" s="399"/>
      <c r="D22" s="97" t="s">
        <v>454</v>
      </c>
      <c r="E22" s="97">
        <v>1</v>
      </c>
      <c r="F22" s="205"/>
      <c r="G22" s="205"/>
      <c r="H22" s="97"/>
      <c r="I22" s="96">
        <f>SUM(E22:H22)</f>
        <v>1</v>
      </c>
      <c r="J22" s="373"/>
      <c r="K22" s="376"/>
    </row>
    <row r="23" spans="2:11" ht="30">
      <c r="B23" s="396"/>
      <c r="C23" s="399"/>
      <c r="D23" s="97" t="s">
        <v>455</v>
      </c>
      <c r="E23" s="97">
        <v>1</v>
      </c>
      <c r="F23" s="97"/>
      <c r="G23" s="97"/>
      <c r="H23" s="97"/>
      <c r="I23" s="96">
        <f>SUM(E23:H23)</f>
        <v>1</v>
      </c>
      <c r="J23" s="373"/>
      <c r="K23" s="376"/>
    </row>
    <row r="24" spans="2:11" ht="30">
      <c r="B24" s="396"/>
      <c r="C24" s="399"/>
      <c r="D24" s="97" t="s">
        <v>456</v>
      </c>
      <c r="E24" s="97">
        <v>1</v>
      </c>
      <c r="F24" s="97"/>
      <c r="G24" s="97"/>
      <c r="H24" s="97"/>
      <c r="I24" s="96">
        <f>SUM(E24:H24)</f>
        <v>1</v>
      </c>
      <c r="J24" s="373"/>
      <c r="K24" s="376"/>
    </row>
    <row r="25" spans="2:11" ht="30">
      <c r="B25" s="396"/>
      <c r="C25" s="399"/>
      <c r="D25" s="97" t="s">
        <v>327</v>
      </c>
      <c r="E25" s="97"/>
      <c r="F25" s="97">
        <v>1</v>
      </c>
      <c r="G25" s="97"/>
      <c r="H25" s="97"/>
      <c r="I25" s="96">
        <f>SUM(E25:H25)</f>
        <v>1</v>
      </c>
      <c r="J25" s="373"/>
      <c r="K25" s="376"/>
    </row>
    <row r="26" spans="2:11" ht="18" customHeight="1">
      <c r="B26" s="416">
        <v>3</v>
      </c>
      <c r="C26" s="417" t="s">
        <v>77</v>
      </c>
      <c r="D26" s="207" t="s">
        <v>171</v>
      </c>
      <c r="E26" s="208"/>
      <c r="F26" s="208">
        <v>9</v>
      </c>
      <c r="G26" s="208"/>
      <c r="H26" s="208">
        <v>6</v>
      </c>
      <c r="I26" s="209">
        <f t="shared" si="0"/>
        <v>15</v>
      </c>
      <c r="J26" s="410">
        <f>I26+I27</f>
        <v>22</v>
      </c>
      <c r="K26" s="413">
        <f>J26/18</f>
        <v>1.2222222222222223</v>
      </c>
    </row>
    <row r="27" spans="2:11" ht="18" customHeight="1">
      <c r="B27" s="416"/>
      <c r="C27" s="418"/>
      <c r="D27" s="208" t="s">
        <v>100</v>
      </c>
      <c r="E27" s="208"/>
      <c r="F27" s="208">
        <v>7</v>
      </c>
      <c r="G27" s="208"/>
      <c r="H27" s="208"/>
      <c r="I27" s="209">
        <f aca="true" t="shared" si="1" ref="I27:I32">SUM(E27:H27)</f>
        <v>7</v>
      </c>
      <c r="J27" s="411"/>
      <c r="K27" s="414"/>
    </row>
    <row r="28" spans="2:11" ht="18" customHeight="1">
      <c r="B28" s="397">
        <v>4</v>
      </c>
      <c r="C28" s="402" t="s">
        <v>457</v>
      </c>
      <c r="D28" s="97" t="s">
        <v>33</v>
      </c>
      <c r="E28" s="97"/>
      <c r="F28" s="97">
        <v>11</v>
      </c>
      <c r="G28" s="97"/>
      <c r="H28" s="97"/>
      <c r="I28" s="96">
        <f t="shared" si="1"/>
        <v>11</v>
      </c>
      <c r="J28" s="372">
        <f>I28+I29+I30+I31+I32</f>
        <v>20</v>
      </c>
      <c r="K28" s="375">
        <f>J28/18</f>
        <v>1.1111111111111112</v>
      </c>
    </row>
    <row r="29" spans="2:11" ht="18" customHeight="1">
      <c r="B29" s="400"/>
      <c r="C29" s="402"/>
      <c r="D29" s="97" t="s">
        <v>241</v>
      </c>
      <c r="E29" s="97"/>
      <c r="F29" s="97">
        <v>1</v>
      </c>
      <c r="G29" s="97"/>
      <c r="H29" s="97"/>
      <c r="I29" s="96">
        <f t="shared" si="1"/>
        <v>1</v>
      </c>
      <c r="J29" s="373"/>
      <c r="K29" s="376"/>
    </row>
    <row r="30" spans="2:11" ht="18" customHeight="1">
      <c r="B30" s="400"/>
      <c r="C30" s="402"/>
      <c r="D30" s="204" t="s">
        <v>92</v>
      </c>
      <c r="E30" s="97"/>
      <c r="F30" s="97">
        <v>6</v>
      </c>
      <c r="G30" s="97"/>
      <c r="H30" s="97"/>
      <c r="I30" s="96">
        <f t="shared" si="1"/>
        <v>6</v>
      </c>
      <c r="J30" s="373"/>
      <c r="K30" s="376"/>
    </row>
    <row r="31" spans="2:11" ht="18" customHeight="1">
      <c r="B31" s="400"/>
      <c r="C31" s="402"/>
      <c r="D31" s="97" t="s">
        <v>454</v>
      </c>
      <c r="E31" s="97"/>
      <c r="F31" s="97">
        <v>1</v>
      </c>
      <c r="G31" s="97"/>
      <c r="H31" s="97"/>
      <c r="I31" s="96">
        <f t="shared" si="1"/>
        <v>1</v>
      </c>
      <c r="J31" s="373"/>
      <c r="K31" s="376"/>
    </row>
    <row r="32" spans="2:11" ht="29.25" customHeight="1">
      <c r="B32" s="401"/>
      <c r="C32" s="402"/>
      <c r="D32" s="97" t="s">
        <v>458</v>
      </c>
      <c r="E32" s="97"/>
      <c r="F32" s="97"/>
      <c r="G32" s="97"/>
      <c r="H32" s="97">
        <v>1</v>
      </c>
      <c r="I32" s="96">
        <f t="shared" si="1"/>
        <v>1</v>
      </c>
      <c r="J32" s="374"/>
      <c r="K32" s="377"/>
    </row>
    <row r="33" spans="1:11" ht="17.25" customHeight="1">
      <c r="A33" s="403"/>
      <c r="B33" s="404">
        <v>5</v>
      </c>
      <c r="C33" s="407" t="s">
        <v>116</v>
      </c>
      <c r="D33" s="208" t="s">
        <v>33</v>
      </c>
      <c r="E33" s="208">
        <v>4</v>
      </c>
      <c r="F33" s="208"/>
      <c r="G33" s="208"/>
      <c r="H33" s="208"/>
      <c r="I33" s="209">
        <f aca="true" t="shared" si="2" ref="I33:I39">SUM(E33:H33)</f>
        <v>4</v>
      </c>
      <c r="J33" s="410">
        <f>I33+I34+I35+I36+I37+I38+I39+I40+I41+I42+I43+I44</f>
        <v>24</v>
      </c>
      <c r="K33" s="413">
        <f>J33/18</f>
        <v>1.3333333333333333</v>
      </c>
    </row>
    <row r="34" spans="1:11" ht="15">
      <c r="A34" s="403"/>
      <c r="B34" s="405"/>
      <c r="C34" s="408"/>
      <c r="D34" s="207" t="s">
        <v>34</v>
      </c>
      <c r="E34" s="207">
        <v>3</v>
      </c>
      <c r="F34" s="207"/>
      <c r="G34" s="207"/>
      <c r="H34" s="208"/>
      <c r="I34" s="209">
        <f t="shared" si="2"/>
        <v>3</v>
      </c>
      <c r="J34" s="411"/>
      <c r="K34" s="414"/>
    </row>
    <row r="35" spans="1:11" ht="15">
      <c r="A35" s="403"/>
      <c r="B35" s="405"/>
      <c r="C35" s="408"/>
      <c r="D35" s="208" t="s">
        <v>241</v>
      </c>
      <c r="E35" s="207">
        <v>1</v>
      </c>
      <c r="F35" s="207"/>
      <c r="G35" s="207"/>
      <c r="H35" s="208"/>
      <c r="I35" s="209">
        <f t="shared" si="2"/>
        <v>1</v>
      </c>
      <c r="J35" s="411"/>
      <c r="K35" s="414"/>
    </row>
    <row r="36" spans="1:11" ht="15">
      <c r="A36" s="403"/>
      <c r="B36" s="405"/>
      <c r="C36" s="408"/>
      <c r="D36" s="207" t="s">
        <v>66</v>
      </c>
      <c r="E36" s="207">
        <v>4</v>
      </c>
      <c r="F36" s="207"/>
      <c r="G36" s="207"/>
      <c r="H36" s="208"/>
      <c r="I36" s="209">
        <f t="shared" si="2"/>
        <v>4</v>
      </c>
      <c r="J36" s="411"/>
      <c r="K36" s="414"/>
    </row>
    <row r="37" spans="1:11" ht="15">
      <c r="A37" s="403"/>
      <c r="B37" s="405"/>
      <c r="C37" s="408"/>
      <c r="D37" s="207" t="s">
        <v>93</v>
      </c>
      <c r="E37" s="207">
        <v>2</v>
      </c>
      <c r="F37" s="207"/>
      <c r="G37" s="207"/>
      <c r="H37" s="208"/>
      <c r="I37" s="209">
        <f t="shared" si="2"/>
        <v>2</v>
      </c>
      <c r="J37" s="411"/>
      <c r="K37" s="414"/>
    </row>
    <row r="38" spans="1:11" ht="15">
      <c r="A38" s="403"/>
      <c r="B38" s="405"/>
      <c r="C38" s="408"/>
      <c r="D38" s="207" t="s">
        <v>101</v>
      </c>
      <c r="E38" s="207">
        <v>1</v>
      </c>
      <c r="F38" s="207"/>
      <c r="G38" s="207"/>
      <c r="H38" s="208"/>
      <c r="I38" s="209">
        <f t="shared" si="2"/>
        <v>1</v>
      </c>
      <c r="J38" s="411"/>
      <c r="K38" s="414"/>
    </row>
    <row r="39" spans="1:11" ht="17.25" customHeight="1">
      <c r="A39" s="403"/>
      <c r="B39" s="405"/>
      <c r="C39" s="408"/>
      <c r="D39" s="208" t="s">
        <v>100</v>
      </c>
      <c r="E39" s="208">
        <v>1</v>
      </c>
      <c r="F39" s="208"/>
      <c r="G39" s="208"/>
      <c r="H39" s="208"/>
      <c r="I39" s="209">
        <f t="shared" si="2"/>
        <v>1</v>
      </c>
      <c r="J39" s="411"/>
      <c r="K39" s="414"/>
    </row>
    <row r="40" spans="1:11" ht="30">
      <c r="A40" s="403"/>
      <c r="B40" s="405"/>
      <c r="C40" s="408"/>
      <c r="D40" s="208" t="s">
        <v>174</v>
      </c>
      <c r="E40" s="207">
        <v>1</v>
      </c>
      <c r="F40" s="207"/>
      <c r="G40" s="207"/>
      <c r="H40" s="208"/>
      <c r="I40" s="209">
        <f aca="true" t="shared" si="3" ref="I40:I80">SUM(E40:H40)</f>
        <v>1</v>
      </c>
      <c r="J40" s="411"/>
      <c r="K40" s="414"/>
    </row>
    <row r="41" spans="1:11" ht="15">
      <c r="A41" s="403"/>
      <c r="B41" s="405"/>
      <c r="C41" s="408"/>
      <c r="D41" s="208" t="s">
        <v>106</v>
      </c>
      <c r="E41" s="207">
        <v>1</v>
      </c>
      <c r="F41" s="207"/>
      <c r="G41" s="207"/>
      <c r="H41" s="208"/>
      <c r="I41" s="209">
        <f t="shared" si="3"/>
        <v>1</v>
      </c>
      <c r="J41" s="411"/>
      <c r="K41" s="414"/>
    </row>
    <row r="42" spans="1:11" ht="30">
      <c r="A42" s="403"/>
      <c r="B42" s="405"/>
      <c r="C42" s="408"/>
      <c r="D42" s="208" t="s">
        <v>454</v>
      </c>
      <c r="E42" s="208">
        <v>1</v>
      </c>
      <c r="F42" s="207"/>
      <c r="G42" s="207"/>
      <c r="H42" s="208"/>
      <c r="I42" s="209">
        <f t="shared" si="3"/>
        <v>1</v>
      </c>
      <c r="J42" s="411"/>
      <c r="K42" s="414"/>
    </row>
    <row r="43" spans="1:11" ht="30">
      <c r="A43" s="403"/>
      <c r="B43" s="405"/>
      <c r="C43" s="408"/>
      <c r="D43" s="208" t="s">
        <v>455</v>
      </c>
      <c r="E43" s="208">
        <v>1</v>
      </c>
      <c r="F43" s="207"/>
      <c r="G43" s="207"/>
      <c r="H43" s="208"/>
      <c r="I43" s="209">
        <f t="shared" si="3"/>
        <v>1</v>
      </c>
      <c r="J43" s="411"/>
      <c r="K43" s="414"/>
    </row>
    <row r="44" spans="1:11" ht="15">
      <c r="A44" s="403"/>
      <c r="B44" s="406"/>
      <c r="C44" s="409"/>
      <c r="D44" s="207" t="s">
        <v>214</v>
      </c>
      <c r="E44" s="207"/>
      <c r="F44" s="207"/>
      <c r="G44" s="207">
        <v>4</v>
      </c>
      <c r="H44" s="208"/>
      <c r="I44" s="209">
        <f>SUM(E44:H44)</f>
        <v>4</v>
      </c>
      <c r="J44" s="412"/>
      <c r="K44" s="415"/>
    </row>
    <row r="45" spans="1:11" ht="15">
      <c r="A45" s="403"/>
      <c r="B45" s="397">
        <v>6</v>
      </c>
      <c r="C45" s="393" t="s">
        <v>137</v>
      </c>
      <c r="D45" s="204" t="s">
        <v>101</v>
      </c>
      <c r="E45" s="204"/>
      <c r="F45" s="204">
        <v>1</v>
      </c>
      <c r="G45" s="204"/>
      <c r="H45" s="97"/>
      <c r="I45" s="96">
        <f t="shared" si="3"/>
        <v>1</v>
      </c>
      <c r="J45" s="372">
        <f>I45+I46+I47+I48</f>
        <v>4</v>
      </c>
      <c r="K45" s="375">
        <f>J45/18</f>
        <v>0.2222222222222222</v>
      </c>
    </row>
    <row r="46" spans="1:11" ht="15">
      <c r="A46" s="403"/>
      <c r="B46" s="400"/>
      <c r="C46" s="394"/>
      <c r="D46" s="97" t="s">
        <v>106</v>
      </c>
      <c r="E46" s="204"/>
      <c r="F46" s="204">
        <v>1</v>
      </c>
      <c r="G46" s="204"/>
      <c r="H46" s="97"/>
      <c r="I46" s="96">
        <f>SUM(E46:H46)</f>
        <v>1</v>
      </c>
      <c r="J46" s="373"/>
      <c r="K46" s="376"/>
    </row>
    <row r="47" spans="1:11" ht="30">
      <c r="A47" s="403"/>
      <c r="B47" s="400"/>
      <c r="C47" s="394"/>
      <c r="D47" s="97" t="s">
        <v>454</v>
      </c>
      <c r="E47" s="204"/>
      <c r="F47" s="204">
        <v>1</v>
      </c>
      <c r="G47" s="204"/>
      <c r="H47" s="97"/>
      <c r="I47" s="96">
        <f>SUM(E47:H47)</f>
        <v>1</v>
      </c>
      <c r="J47" s="373"/>
      <c r="K47" s="376"/>
    </row>
    <row r="48" spans="1:11" ht="19.5" customHeight="1">
      <c r="A48" s="403"/>
      <c r="B48" s="401"/>
      <c r="C48" s="395"/>
      <c r="D48" s="97" t="s">
        <v>459</v>
      </c>
      <c r="E48" s="97">
        <v>1</v>
      </c>
      <c r="F48" s="97"/>
      <c r="G48" s="97"/>
      <c r="H48" s="97"/>
      <c r="I48" s="96">
        <f t="shared" si="3"/>
        <v>1</v>
      </c>
      <c r="J48" s="374"/>
      <c r="K48" s="377"/>
    </row>
    <row r="49" spans="1:11" ht="17.25" customHeight="1">
      <c r="A49" s="403"/>
      <c r="B49" s="404">
        <v>7</v>
      </c>
      <c r="C49" s="407" t="s">
        <v>155</v>
      </c>
      <c r="D49" s="207" t="s">
        <v>98</v>
      </c>
      <c r="E49" s="208"/>
      <c r="F49" s="208">
        <v>8</v>
      </c>
      <c r="G49" s="208"/>
      <c r="H49" s="208"/>
      <c r="I49" s="209">
        <f>SUM(E49:H49)</f>
        <v>8</v>
      </c>
      <c r="J49" s="410">
        <f>I49+I50+I51+I52+I53</f>
        <v>18</v>
      </c>
      <c r="K49" s="413">
        <f>J49/18</f>
        <v>1</v>
      </c>
    </row>
    <row r="50" spans="1:11" ht="15" customHeight="1">
      <c r="A50" s="403"/>
      <c r="B50" s="405"/>
      <c r="C50" s="408"/>
      <c r="D50" s="207" t="s">
        <v>167</v>
      </c>
      <c r="E50" s="208"/>
      <c r="F50" s="208">
        <v>3</v>
      </c>
      <c r="G50" s="208"/>
      <c r="H50" s="208"/>
      <c r="I50" s="209">
        <f>SUM(E50:H50)</f>
        <v>3</v>
      </c>
      <c r="J50" s="411"/>
      <c r="K50" s="414"/>
    </row>
    <row r="51" spans="1:11" ht="30" customHeight="1">
      <c r="A51" s="403"/>
      <c r="B51" s="405"/>
      <c r="C51" s="408"/>
      <c r="D51" s="208" t="s">
        <v>455</v>
      </c>
      <c r="E51" s="208"/>
      <c r="F51" s="208">
        <v>4</v>
      </c>
      <c r="G51" s="208"/>
      <c r="H51" s="208"/>
      <c r="I51" s="209">
        <f>SUM(E51:H51)</f>
        <v>4</v>
      </c>
      <c r="J51" s="411"/>
      <c r="K51" s="414"/>
    </row>
    <row r="52" spans="1:11" ht="15" customHeight="1">
      <c r="A52" s="403"/>
      <c r="B52" s="405"/>
      <c r="C52" s="408"/>
      <c r="D52" s="208" t="s">
        <v>216</v>
      </c>
      <c r="E52" s="208"/>
      <c r="F52" s="208"/>
      <c r="G52" s="208">
        <v>2</v>
      </c>
      <c r="H52" s="208"/>
      <c r="I52" s="209">
        <f>SUM(E52:H52)</f>
        <v>2</v>
      </c>
      <c r="J52" s="411"/>
      <c r="K52" s="414"/>
    </row>
    <row r="53" spans="1:11" ht="17.25" customHeight="1">
      <c r="A53" s="403"/>
      <c r="B53" s="406"/>
      <c r="C53" s="409"/>
      <c r="D53" s="208" t="s">
        <v>257</v>
      </c>
      <c r="E53" s="208"/>
      <c r="F53" s="208"/>
      <c r="G53" s="208">
        <v>1</v>
      </c>
      <c r="H53" s="208"/>
      <c r="I53" s="209">
        <f>SUM(E53:H53)</f>
        <v>1</v>
      </c>
      <c r="J53" s="412"/>
      <c r="K53" s="415"/>
    </row>
    <row r="54" spans="1:11" ht="15">
      <c r="A54" s="403"/>
      <c r="B54" s="396">
        <v>8</v>
      </c>
      <c r="C54" s="398" t="s">
        <v>138</v>
      </c>
      <c r="D54" s="204" t="s">
        <v>98</v>
      </c>
      <c r="E54" s="97"/>
      <c r="F54" s="97">
        <v>3</v>
      </c>
      <c r="G54" s="97"/>
      <c r="H54" s="97">
        <v>4</v>
      </c>
      <c r="I54" s="96">
        <f t="shared" si="3"/>
        <v>7</v>
      </c>
      <c r="J54" s="372">
        <f>I54+I55+I56+I57</f>
        <v>14</v>
      </c>
      <c r="K54" s="375">
        <f>J54/18</f>
        <v>0.7777777777777778</v>
      </c>
    </row>
    <row r="55" spans="1:11" ht="15">
      <c r="A55" s="403"/>
      <c r="B55" s="396"/>
      <c r="C55" s="399"/>
      <c r="D55" s="204" t="s">
        <v>167</v>
      </c>
      <c r="E55" s="97"/>
      <c r="F55" s="97">
        <v>1</v>
      </c>
      <c r="G55" s="97"/>
      <c r="H55" s="97">
        <v>4</v>
      </c>
      <c r="I55" s="96">
        <f t="shared" si="3"/>
        <v>5</v>
      </c>
      <c r="J55" s="373"/>
      <c r="K55" s="376"/>
    </row>
    <row r="56" spans="1:11" ht="30">
      <c r="A56" s="403"/>
      <c r="B56" s="396"/>
      <c r="C56" s="399"/>
      <c r="D56" s="97" t="s">
        <v>454</v>
      </c>
      <c r="E56" s="97"/>
      <c r="F56" s="97">
        <v>1</v>
      </c>
      <c r="G56" s="97"/>
      <c r="H56" s="97"/>
      <c r="I56" s="96">
        <f>SUM(E56:H56)</f>
        <v>1</v>
      </c>
      <c r="J56" s="373"/>
      <c r="K56" s="376"/>
    </row>
    <row r="57" spans="1:11" ht="30">
      <c r="A57" s="403"/>
      <c r="B57" s="396"/>
      <c r="C57" s="399"/>
      <c r="D57" s="97" t="s">
        <v>455</v>
      </c>
      <c r="E57" s="97"/>
      <c r="F57" s="97"/>
      <c r="G57" s="97"/>
      <c r="H57" s="97">
        <v>1</v>
      </c>
      <c r="I57" s="96">
        <f>SUM(E57:H57)</f>
        <v>1</v>
      </c>
      <c r="J57" s="373"/>
      <c r="K57" s="376"/>
    </row>
    <row r="58" spans="1:11" ht="18" customHeight="1">
      <c r="A58" s="403"/>
      <c r="B58" s="416">
        <v>9</v>
      </c>
      <c r="C58" s="417" t="s">
        <v>139</v>
      </c>
      <c r="D58" s="208" t="s">
        <v>252</v>
      </c>
      <c r="E58" s="208"/>
      <c r="F58" s="208">
        <v>9</v>
      </c>
      <c r="G58" s="208"/>
      <c r="H58" s="208"/>
      <c r="I58" s="209">
        <f t="shared" si="3"/>
        <v>9</v>
      </c>
      <c r="J58" s="410">
        <f>I58+I59+I60</f>
        <v>25</v>
      </c>
      <c r="K58" s="413">
        <f>J58/18</f>
        <v>1.3888888888888888</v>
      </c>
    </row>
    <row r="59" spans="1:11" ht="18" customHeight="1">
      <c r="A59" s="403"/>
      <c r="B59" s="416"/>
      <c r="C59" s="418"/>
      <c r="D59" s="208" t="s">
        <v>260</v>
      </c>
      <c r="E59" s="208"/>
      <c r="F59" s="208"/>
      <c r="G59" s="208"/>
      <c r="H59" s="208">
        <v>4</v>
      </c>
      <c r="I59" s="209">
        <f>SUM(E59:H59)</f>
        <v>4</v>
      </c>
      <c r="J59" s="411"/>
      <c r="K59" s="414"/>
    </row>
    <row r="60" spans="1:11" ht="18" customHeight="1">
      <c r="A60" s="403"/>
      <c r="B60" s="416"/>
      <c r="C60" s="418"/>
      <c r="D60" s="208" t="s">
        <v>211</v>
      </c>
      <c r="E60" s="208"/>
      <c r="F60" s="208"/>
      <c r="G60" s="208">
        <v>12</v>
      </c>
      <c r="H60" s="208"/>
      <c r="I60" s="209">
        <f>SUM(E60:H60)</f>
        <v>12</v>
      </c>
      <c r="J60" s="411"/>
      <c r="K60" s="414"/>
    </row>
    <row r="61" spans="1:11" ht="16.5" customHeight="1">
      <c r="A61" s="403"/>
      <c r="B61" s="396">
        <v>10</v>
      </c>
      <c r="C61" s="398" t="s">
        <v>118</v>
      </c>
      <c r="D61" s="97" t="s">
        <v>33</v>
      </c>
      <c r="E61" s="97">
        <v>4</v>
      </c>
      <c r="F61" s="97"/>
      <c r="G61" s="97"/>
      <c r="H61" s="97"/>
      <c r="I61" s="96">
        <f t="shared" si="3"/>
        <v>4</v>
      </c>
      <c r="J61" s="372">
        <f>I61+I62+I63+I64+I65+I66+I67+I68+I69+I70+I71+I72</f>
        <v>26</v>
      </c>
      <c r="K61" s="375">
        <f>J61/18</f>
        <v>1.4444444444444444</v>
      </c>
    </row>
    <row r="62" spans="1:11" ht="16.5" customHeight="1">
      <c r="A62" s="403"/>
      <c r="B62" s="396"/>
      <c r="C62" s="399"/>
      <c r="D62" s="204" t="s">
        <v>34</v>
      </c>
      <c r="E62" s="204">
        <v>4</v>
      </c>
      <c r="F62" s="97"/>
      <c r="G62" s="97"/>
      <c r="H62" s="97"/>
      <c r="I62" s="96">
        <f>E62</f>
        <v>4</v>
      </c>
      <c r="J62" s="373"/>
      <c r="K62" s="376"/>
    </row>
    <row r="63" spans="1:11" ht="15">
      <c r="A63" s="403"/>
      <c r="B63" s="396"/>
      <c r="C63" s="399"/>
      <c r="D63" s="204" t="s">
        <v>251</v>
      </c>
      <c r="E63" s="97">
        <v>1</v>
      </c>
      <c r="F63" s="204"/>
      <c r="G63" s="204"/>
      <c r="H63" s="97"/>
      <c r="I63" s="96">
        <f t="shared" si="3"/>
        <v>1</v>
      </c>
      <c r="J63" s="373"/>
      <c r="K63" s="376"/>
    </row>
    <row r="64" spans="1:11" ht="15">
      <c r="A64" s="403"/>
      <c r="B64" s="396"/>
      <c r="C64" s="399"/>
      <c r="D64" s="204" t="s">
        <v>66</v>
      </c>
      <c r="E64" s="204">
        <v>4</v>
      </c>
      <c r="F64" s="204"/>
      <c r="G64" s="204"/>
      <c r="H64" s="97"/>
      <c r="I64" s="96">
        <f>SUM(E64:H64)</f>
        <v>4</v>
      </c>
      <c r="J64" s="373"/>
      <c r="K64" s="376"/>
    </row>
    <row r="65" spans="1:11" ht="15">
      <c r="A65" s="403"/>
      <c r="B65" s="396"/>
      <c r="C65" s="399"/>
      <c r="D65" s="204" t="s">
        <v>93</v>
      </c>
      <c r="E65" s="204">
        <v>2</v>
      </c>
      <c r="F65" s="204"/>
      <c r="G65" s="204"/>
      <c r="H65" s="97"/>
      <c r="I65" s="96">
        <f>SUM(E65:H65)</f>
        <v>2</v>
      </c>
      <c r="J65" s="373"/>
      <c r="K65" s="376"/>
    </row>
    <row r="66" spans="1:11" ht="15">
      <c r="A66" s="403"/>
      <c r="B66" s="396"/>
      <c r="C66" s="399"/>
      <c r="D66" s="204" t="s">
        <v>101</v>
      </c>
      <c r="E66" s="204">
        <v>1</v>
      </c>
      <c r="F66" s="204"/>
      <c r="G66" s="204"/>
      <c r="H66" s="97"/>
      <c r="I66" s="96">
        <f>SUM(E66:H66)</f>
        <v>1</v>
      </c>
      <c r="J66" s="373"/>
      <c r="K66" s="376"/>
    </row>
    <row r="67" spans="1:11" ht="15">
      <c r="A67" s="403"/>
      <c r="B67" s="396"/>
      <c r="C67" s="399"/>
      <c r="D67" s="97" t="s">
        <v>100</v>
      </c>
      <c r="E67" s="97">
        <v>1</v>
      </c>
      <c r="F67" s="97"/>
      <c r="G67" s="97"/>
      <c r="H67" s="97"/>
      <c r="I67" s="96">
        <f>SUM(E67:H67)</f>
        <v>1</v>
      </c>
      <c r="J67" s="373"/>
      <c r="K67" s="376"/>
    </row>
    <row r="68" spans="1:11" ht="15">
      <c r="A68" s="403"/>
      <c r="B68" s="396"/>
      <c r="C68" s="399"/>
      <c r="D68" s="97" t="s">
        <v>460</v>
      </c>
      <c r="E68" s="97">
        <v>1</v>
      </c>
      <c r="F68" s="97"/>
      <c r="G68" s="97"/>
      <c r="H68" s="97"/>
      <c r="I68" s="96">
        <f t="shared" si="3"/>
        <v>1</v>
      </c>
      <c r="J68" s="373"/>
      <c r="K68" s="376"/>
    </row>
    <row r="69" spans="1:11" ht="30">
      <c r="A69" s="403"/>
      <c r="B69" s="396"/>
      <c r="C69" s="399"/>
      <c r="D69" s="97" t="s">
        <v>454</v>
      </c>
      <c r="E69" s="97">
        <v>1</v>
      </c>
      <c r="F69" s="97"/>
      <c r="G69" s="97"/>
      <c r="H69" s="97"/>
      <c r="I69" s="96">
        <f t="shared" si="3"/>
        <v>1</v>
      </c>
      <c r="J69" s="373"/>
      <c r="K69" s="376"/>
    </row>
    <row r="70" spans="1:11" ht="30">
      <c r="A70" s="403"/>
      <c r="B70" s="396"/>
      <c r="C70" s="399"/>
      <c r="D70" s="97" t="s">
        <v>461</v>
      </c>
      <c r="E70" s="97">
        <v>1</v>
      </c>
      <c r="F70" s="97"/>
      <c r="G70" s="97"/>
      <c r="H70" s="97"/>
      <c r="I70" s="96">
        <f t="shared" si="3"/>
        <v>1</v>
      </c>
      <c r="J70" s="373"/>
      <c r="K70" s="376"/>
    </row>
    <row r="71" spans="1:11" ht="15">
      <c r="A71" s="403"/>
      <c r="B71" s="396"/>
      <c r="C71" s="399"/>
      <c r="D71" s="97" t="s">
        <v>311</v>
      </c>
      <c r="E71" s="97">
        <v>2</v>
      </c>
      <c r="F71" s="97"/>
      <c r="G71" s="97"/>
      <c r="H71" s="97"/>
      <c r="I71" s="96">
        <f t="shared" si="3"/>
        <v>2</v>
      </c>
      <c r="J71" s="373"/>
      <c r="K71" s="376"/>
    </row>
    <row r="72" spans="1:11" ht="14.25" customHeight="1">
      <c r="A72" s="403"/>
      <c r="B72" s="396"/>
      <c r="C72" s="399"/>
      <c r="D72" s="97" t="s">
        <v>210</v>
      </c>
      <c r="E72" s="97"/>
      <c r="F72" s="97"/>
      <c r="G72" s="97">
        <v>4</v>
      </c>
      <c r="H72" s="97"/>
      <c r="I72" s="96">
        <f t="shared" si="3"/>
        <v>4</v>
      </c>
      <c r="J72" s="373"/>
      <c r="K72" s="376"/>
    </row>
    <row r="73" spans="1:11" ht="15">
      <c r="A73" s="403"/>
      <c r="B73" s="404">
        <v>11</v>
      </c>
      <c r="C73" s="407" t="s">
        <v>140</v>
      </c>
      <c r="D73" s="208" t="s">
        <v>33</v>
      </c>
      <c r="E73" s="208"/>
      <c r="F73" s="208">
        <v>10</v>
      </c>
      <c r="G73" s="208"/>
      <c r="H73" s="208">
        <v>2</v>
      </c>
      <c r="I73" s="209">
        <f t="shared" si="3"/>
        <v>12</v>
      </c>
      <c r="J73" s="410">
        <f>I73+I74+I75+I76+I77+I78</f>
        <v>31</v>
      </c>
      <c r="K73" s="413">
        <f>J73/18</f>
        <v>1.7222222222222223</v>
      </c>
    </row>
    <row r="74" spans="1:11" ht="15">
      <c r="A74" s="403"/>
      <c r="B74" s="405"/>
      <c r="C74" s="408"/>
      <c r="D74" s="208" t="s">
        <v>241</v>
      </c>
      <c r="E74" s="208"/>
      <c r="F74" s="208">
        <v>1</v>
      </c>
      <c r="G74" s="208"/>
      <c r="H74" s="208">
        <v>1</v>
      </c>
      <c r="I74" s="209">
        <f>SUM(E74:H74)</f>
        <v>2</v>
      </c>
      <c r="J74" s="411"/>
      <c r="K74" s="414"/>
    </row>
    <row r="75" spans="1:11" ht="15">
      <c r="A75" s="403"/>
      <c r="B75" s="405"/>
      <c r="C75" s="408"/>
      <c r="D75" s="207" t="s">
        <v>92</v>
      </c>
      <c r="E75" s="208"/>
      <c r="F75" s="208">
        <v>7</v>
      </c>
      <c r="G75" s="208"/>
      <c r="H75" s="208">
        <v>6</v>
      </c>
      <c r="I75" s="209">
        <f t="shared" si="3"/>
        <v>13</v>
      </c>
      <c r="J75" s="411"/>
      <c r="K75" s="414"/>
    </row>
    <row r="76" spans="1:11" ht="15">
      <c r="A76" s="403"/>
      <c r="B76" s="405"/>
      <c r="C76" s="408"/>
      <c r="D76" s="208" t="s">
        <v>242</v>
      </c>
      <c r="E76" s="208"/>
      <c r="F76" s="208">
        <v>1</v>
      </c>
      <c r="G76" s="208"/>
      <c r="H76" s="208"/>
      <c r="I76" s="209">
        <f t="shared" si="3"/>
        <v>1</v>
      </c>
      <c r="J76" s="411"/>
      <c r="K76" s="414"/>
    </row>
    <row r="77" spans="1:11" ht="30">
      <c r="A77" s="403"/>
      <c r="B77" s="405"/>
      <c r="C77" s="408"/>
      <c r="D77" s="208" t="s">
        <v>261</v>
      </c>
      <c r="E77" s="210"/>
      <c r="F77" s="210"/>
      <c r="G77" s="210"/>
      <c r="H77" s="210">
        <v>2</v>
      </c>
      <c r="I77" s="209">
        <f>SUM(E77:H77)</f>
        <v>2</v>
      </c>
      <c r="J77" s="411"/>
      <c r="K77" s="414"/>
    </row>
    <row r="78" spans="1:11" ht="30">
      <c r="A78" s="403"/>
      <c r="B78" s="406"/>
      <c r="C78" s="409"/>
      <c r="D78" s="208" t="s">
        <v>454</v>
      </c>
      <c r="E78" s="210"/>
      <c r="F78" s="210"/>
      <c r="G78" s="210"/>
      <c r="H78" s="210">
        <v>1</v>
      </c>
      <c r="I78" s="209">
        <f t="shared" si="3"/>
        <v>1</v>
      </c>
      <c r="J78" s="412"/>
      <c r="K78" s="415"/>
    </row>
    <row r="79" spans="1:11" ht="15">
      <c r="A79" s="419"/>
      <c r="B79" s="397">
        <v>12</v>
      </c>
      <c r="C79" s="393" t="s">
        <v>141</v>
      </c>
      <c r="D79" s="204" t="s">
        <v>97</v>
      </c>
      <c r="E79" s="97"/>
      <c r="F79" s="97">
        <v>8</v>
      </c>
      <c r="G79" s="97"/>
      <c r="H79" s="97">
        <v>2</v>
      </c>
      <c r="I79" s="96">
        <f t="shared" si="3"/>
        <v>10</v>
      </c>
      <c r="J79" s="372">
        <f>I79+I80+I81+I82+I83+I84</f>
        <v>21</v>
      </c>
      <c r="K79" s="375">
        <f>J79/18</f>
        <v>1.1666666666666667</v>
      </c>
    </row>
    <row r="80" spans="1:11" ht="15">
      <c r="A80" s="419"/>
      <c r="B80" s="400"/>
      <c r="C80" s="394"/>
      <c r="D80" s="204" t="s">
        <v>96</v>
      </c>
      <c r="E80" s="97"/>
      <c r="F80" s="97">
        <v>4</v>
      </c>
      <c r="G80" s="97"/>
      <c r="H80" s="97"/>
      <c r="I80" s="96">
        <f t="shared" si="3"/>
        <v>4</v>
      </c>
      <c r="J80" s="373"/>
      <c r="K80" s="376"/>
    </row>
    <row r="81" spans="1:11" ht="30">
      <c r="A81" s="419"/>
      <c r="B81" s="400"/>
      <c r="C81" s="394"/>
      <c r="D81" s="97" t="s">
        <v>168</v>
      </c>
      <c r="E81" s="97"/>
      <c r="F81" s="97">
        <v>3</v>
      </c>
      <c r="G81" s="206"/>
      <c r="H81" s="192"/>
      <c r="I81" s="191">
        <f>SUM(E81:H81)</f>
        <v>3</v>
      </c>
      <c r="J81" s="373"/>
      <c r="K81" s="376"/>
    </row>
    <row r="82" spans="1:11" ht="30">
      <c r="A82" s="419"/>
      <c r="B82" s="400"/>
      <c r="C82" s="394"/>
      <c r="D82" s="97" t="s">
        <v>454</v>
      </c>
      <c r="E82" s="97"/>
      <c r="F82" s="97"/>
      <c r="G82" s="97"/>
      <c r="H82" s="97">
        <v>1</v>
      </c>
      <c r="I82" s="96">
        <f>SUM(E82:H82)</f>
        <v>1</v>
      </c>
      <c r="J82" s="373"/>
      <c r="K82" s="376"/>
    </row>
    <row r="83" spans="1:11" ht="15">
      <c r="A83" s="419"/>
      <c r="B83" s="400"/>
      <c r="C83" s="394"/>
      <c r="D83" s="97" t="s">
        <v>462</v>
      </c>
      <c r="E83" s="97"/>
      <c r="F83" s="97">
        <v>2</v>
      </c>
      <c r="G83" s="97"/>
      <c r="H83" s="97"/>
      <c r="I83" s="96">
        <f>SUM(E83:H83)</f>
        <v>2</v>
      </c>
      <c r="J83" s="373"/>
      <c r="K83" s="376"/>
    </row>
    <row r="84" spans="1:11" ht="30">
      <c r="A84" s="419"/>
      <c r="B84" s="400"/>
      <c r="C84" s="394"/>
      <c r="D84" s="97" t="s">
        <v>463</v>
      </c>
      <c r="E84" s="97"/>
      <c r="F84" s="97">
        <v>1</v>
      </c>
      <c r="G84" s="97"/>
      <c r="H84" s="97"/>
      <c r="I84" s="96">
        <f>SUM(E84:H84)</f>
        <v>1</v>
      </c>
      <c r="J84" s="373"/>
      <c r="K84" s="376"/>
    </row>
    <row r="85" spans="1:11" ht="17.25" customHeight="1">
      <c r="A85" s="403"/>
      <c r="B85" s="404">
        <v>13</v>
      </c>
      <c r="C85" s="404" t="s">
        <v>117</v>
      </c>
      <c r="D85" s="208" t="s">
        <v>33</v>
      </c>
      <c r="E85" s="208">
        <v>4</v>
      </c>
      <c r="F85" s="208"/>
      <c r="G85" s="208"/>
      <c r="H85" s="208"/>
      <c r="I85" s="209">
        <f aca="true" t="shared" si="4" ref="I85:I121">SUM(E85:H85)</f>
        <v>4</v>
      </c>
      <c r="J85" s="410">
        <f>I85+I86+I87+I88+I89+I90+I91+I92+I93+I94+I95+I96</f>
        <v>25</v>
      </c>
      <c r="K85" s="413">
        <f>J85/18</f>
        <v>1.3888888888888888</v>
      </c>
    </row>
    <row r="86" spans="1:11" ht="15">
      <c r="A86" s="403"/>
      <c r="B86" s="405"/>
      <c r="C86" s="405"/>
      <c r="D86" s="207" t="s">
        <v>34</v>
      </c>
      <c r="E86" s="207">
        <v>4</v>
      </c>
      <c r="F86" s="207"/>
      <c r="G86" s="207"/>
      <c r="H86" s="208"/>
      <c r="I86" s="209">
        <f t="shared" si="4"/>
        <v>4</v>
      </c>
      <c r="J86" s="411"/>
      <c r="K86" s="414"/>
    </row>
    <row r="87" spans="1:11" ht="15">
      <c r="A87" s="403"/>
      <c r="B87" s="405"/>
      <c r="C87" s="405"/>
      <c r="D87" s="207" t="s">
        <v>66</v>
      </c>
      <c r="E87" s="207">
        <v>4</v>
      </c>
      <c r="F87" s="207"/>
      <c r="G87" s="207"/>
      <c r="H87" s="208"/>
      <c r="I87" s="209">
        <f t="shared" si="4"/>
        <v>4</v>
      </c>
      <c r="J87" s="411"/>
      <c r="K87" s="414"/>
    </row>
    <row r="88" spans="1:11" ht="15">
      <c r="A88" s="403"/>
      <c r="B88" s="405"/>
      <c r="C88" s="405"/>
      <c r="D88" s="207" t="s">
        <v>93</v>
      </c>
      <c r="E88" s="207">
        <v>2</v>
      </c>
      <c r="F88" s="207"/>
      <c r="G88" s="207"/>
      <c r="H88" s="208"/>
      <c r="I88" s="209">
        <f t="shared" si="4"/>
        <v>2</v>
      </c>
      <c r="J88" s="411"/>
      <c r="K88" s="414"/>
    </row>
    <row r="89" spans="1:11" ht="15">
      <c r="A89" s="403"/>
      <c r="B89" s="405"/>
      <c r="C89" s="405"/>
      <c r="D89" s="207" t="s">
        <v>101</v>
      </c>
      <c r="E89" s="207">
        <v>1</v>
      </c>
      <c r="F89" s="207"/>
      <c r="G89" s="207"/>
      <c r="H89" s="208"/>
      <c r="I89" s="209">
        <f t="shared" si="4"/>
        <v>1</v>
      </c>
      <c r="J89" s="411"/>
      <c r="K89" s="414"/>
    </row>
    <row r="90" spans="1:11" ht="15">
      <c r="A90" s="403"/>
      <c r="B90" s="405"/>
      <c r="C90" s="405"/>
      <c r="D90" s="208" t="s">
        <v>100</v>
      </c>
      <c r="E90" s="208">
        <v>1</v>
      </c>
      <c r="F90" s="208"/>
      <c r="G90" s="208"/>
      <c r="H90" s="208"/>
      <c r="I90" s="209">
        <f t="shared" si="4"/>
        <v>1</v>
      </c>
      <c r="J90" s="411"/>
      <c r="K90" s="414"/>
    </row>
    <row r="91" spans="1:11" ht="15">
      <c r="A91" s="403"/>
      <c r="B91" s="405"/>
      <c r="C91" s="405"/>
      <c r="D91" s="208" t="s">
        <v>106</v>
      </c>
      <c r="E91" s="208">
        <v>1</v>
      </c>
      <c r="F91" s="208">
        <v>3</v>
      </c>
      <c r="G91" s="208"/>
      <c r="H91" s="208"/>
      <c r="I91" s="209">
        <f t="shared" si="4"/>
        <v>4</v>
      </c>
      <c r="J91" s="411"/>
      <c r="K91" s="414"/>
    </row>
    <row r="92" spans="1:11" ht="15">
      <c r="A92" s="403"/>
      <c r="B92" s="405"/>
      <c r="C92" s="405"/>
      <c r="D92" s="207" t="s">
        <v>251</v>
      </c>
      <c r="E92" s="208">
        <v>1</v>
      </c>
      <c r="F92" s="208"/>
      <c r="G92" s="208"/>
      <c r="H92" s="208"/>
      <c r="I92" s="209">
        <f t="shared" si="4"/>
        <v>1</v>
      </c>
      <c r="J92" s="411"/>
      <c r="K92" s="414"/>
    </row>
    <row r="93" spans="1:11" ht="30">
      <c r="A93" s="403"/>
      <c r="B93" s="405"/>
      <c r="C93" s="405"/>
      <c r="D93" s="208" t="s">
        <v>454</v>
      </c>
      <c r="E93" s="208">
        <v>1</v>
      </c>
      <c r="F93" s="208"/>
      <c r="G93" s="208"/>
      <c r="H93" s="208"/>
      <c r="I93" s="209">
        <f t="shared" si="4"/>
        <v>1</v>
      </c>
      <c r="J93" s="411"/>
      <c r="K93" s="414"/>
    </row>
    <row r="94" spans="1:11" ht="30">
      <c r="A94" s="403"/>
      <c r="B94" s="405"/>
      <c r="C94" s="405"/>
      <c r="D94" s="208" t="s">
        <v>328</v>
      </c>
      <c r="E94" s="208">
        <v>1</v>
      </c>
      <c r="F94" s="208"/>
      <c r="G94" s="208"/>
      <c r="H94" s="208"/>
      <c r="I94" s="209">
        <f t="shared" si="4"/>
        <v>1</v>
      </c>
      <c r="J94" s="411"/>
      <c r="K94" s="414"/>
    </row>
    <row r="95" spans="1:11" ht="30">
      <c r="A95" s="403"/>
      <c r="B95" s="405"/>
      <c r="C95" s="405"/>
      <c r="D95" s="208" t="s">
        <v>313</v>
      </c>
      <c r="E95" s="208">
        <v>1</v>
      </c>
      <c r="F95" s="208"/>
      <c r="G95" s="208"/>
      <c r="H95" s="208"/>
      <c r="I95" s="209">
        <f t="shared" si="4"/>
        <v>1</v>
      </c>
      <c r="J95" s="411"/>
      <c r="K95" s="414"/>
    </row>
    <row r="96" spans="1:11" ht="15">
      <c r="A96" s="76"/>
      <c r="B96" s="406"/>
      <c r="C96" s="406"/>
      <c r="D96" s="208" t="s">
        <v>464</v>
      </c>
      <c r="E96" s="208"/>
      <c r="F96" s="208"/>
      <c r="G96" s="208">
        <v>1</v>
      </c>
      <c r="H96" s="208"/>
      <c r="I96" s="209">
        <f>SUM(E96:H96)</f>
        <v>1</v>
      </c>
      <c r="J96" s="412"/>
      <c r="K96" s="415"/>
    </row>
    <row r="97" spans="1:11" ht="18" customHeight="1">
      <c r="A97" s="403"/>
      <c r="B97" s="397">
        <v>14</v>
      </c>
      <c r="C97" s="393" t="s">
        <v>143</v>
      </c>
      <c r="D97" s="97" t="s">
        <v>96</v>
      </c>
      <c r="E97" s="97"/>
      <c r="F97" s="97">
        <v>4</v>
      </c>
      <c r="G97" s="97"/>
      <c r="H97" s="97">
        <v>4</v>
      </c>
      <c r="I97" s="96">
        <f t="shared" si="4"/>
        <v>8</v>
      </c>
      <c r="J97" s="372">
        <f>I97+I98+I99+I100+I101+I102+I103+I104</f>
        <v>21</v>
      </c>
      <c r="K97" s="375">
        <f>J97/18</f>
        <v>1.1666666666666667</v>
      </c>
    </row>
    <row r="98" spans="1:11" ht="30" customHeight="1">
      <c r="A98" s="403"/>
      <c r="B98" s="400"/>
      <c r="C98" s="394"/>
      <c r="D98" s="97" t="s">
        <v>471</v>
      </c>
      <c r="E98" s="97"/>
      <c r="F98" s="97"/>
      <c r="G98" s="97"/>
      <c r="H98" s="97">
        <v>1</v>
      </c>
      <c r="I98" s="96">
        <f>SUM(E98:H98)</f>
        <v>1</v>
      </c>
      <c r="J98" s="373"/>
      <c r="K98" s="376"/>
    </row>
    <row r="99" spans="1:11" ht="18" customHeight="1">
      <c r="A99" s="403"/>
      <c r="B99" s="400"/>
      <c r="C99" s="394"/>
      <c r="D99" s="97" t="s">
        <v>331</v>
      </c>
      <c r="E99" s="97"/>
      <c r="F99" s="97">
        <v>1</v>
      </c>
      <c r="G99" s="97"/>
      <c r="H99" s="97"/>
      <c r="I99" s="96">
        <f t="shared" si="4"/>
        <v>1</v>
      </c>
      <c r="J99" s="373"/>
      <c r="K99" s="376"/>
    </row>
    <row r="100" spans="1:11" ht="18" customHeight="1">
      <c r="A100" s="403"/>
      <c r="B100" s="400"/>
      <c r="C100" s="394"/>
      <c r="D100" s="97" t="s">
        <v>332</v>
      </c>
      <c r="E100" s="97"/>
      <c r="F100" s="97"/>
      <c r="G100" s="97"/>
      <c r="H100" s="97">
        <v>1</v>
      </c>
      <c r="I100" s="96">
        <f>SUM(E100:H100)</f>
        <v>1</v>
      </c>
      <c r="J100" s="373"/>
      <c r="K100" s="376"/>
    </row>
    <row r="101" spans="1:11" ht="18" customHeight="1">
      <c r="A101" s="403"/>
      <c r="B101" s="400"/>
      <c r="C101" s="394"/>
      <c r="D101" s="97" t="s">
        <v>213</v>
      </c>
      <c r="E101" s="97"/>
      <c r="F101" s="97"/>
      <c r="G101" s="97">
        <v>5</v>
      </c>
      <c r="H101" s="97"/>
      <c r="I101" s="96">
        <f t="shared" si="4"/>
        <v>5</v>
      </c>
      <c r="J101" s="373"/>
      <c r="K101" s="376"/>
    </row>
    <row r="102" spans="1:11" ht="18" customHeight="1">
      <c r="A102" s="403"/>
      <c r="B102" s="400"/>
      <c r="C102" s="394"/>
      <c r="D102" s="97" t="s">
        <v>217</v>
      </c>
      <c r="E102" s="97"/>
      <c r="F102" s="97"/>
      <c r="G102" s="97">
        <v>2</v>
      </c>
      <c r="H102" s="97"/>
      <c r="I102" s="96">
        <f t="shared" si="4"/>
        <v>2</v>
      </c>
      <c r="J102" s="373"/>
      <c r="K102" s="376"/>
    </row>
    <row r="103" spans="1:11" ht="18" customHeight="1">
      <c r="A103" s="403"/>
      <c r="B103" s="400"/>
      <c r="C103" s="394"/>
      <c r="D103" s="204" t="s">
        <v>215</v>
      </c>
      <c r="E103" s="97"/>
      <c r="F103" s="97"/>
      <c r="G103" s="206">
        <v>2</v>
      </c>
      <c r="H103" s="192"/>
      <c r="I103" s="191">
        <f>SUM(E103:H103)</f>
        <v>2</v>
      </c>
      <c r="J103" s="373"/>
      <c r="K103" s="376"/>
    </row>
    <row r="104" spans="1:11" ht="15">
      <c r="A104" s="403"/>
      <c r="B104" s="401"/>
      <c r="C104" s="395"/>
      <c r="D104" s="204" t="s">
        <v>465</v>
      </c>
      <c r="E104" s="97"/>
      <c r="F104" s="97"/>
      <c r="G104" s="97">
        <v>1</v>
      </c>
      <c r="H104" s="97"/>
      <c r="I104" s="96">
        <f t="shared" si="4"/>
        <v>1</v>
      </c>
      <c r="J104" s="374"/>
      <c r="K104" s="377"/>
    </row>
    <row r="105" spans="1:11" ht="15">
      <c r="A105" s="403"/>
      <c r="B105" s="404">
        <v>15</v>
      </c>
      <c r="C105" s="407" t="s">
        <v>142</v>
      </c>
      <c r="D105" s="208" t="s">
        <v>95</v>
      </c>
      <c r="E105" s="208"/>
      <c r="F105" s="208">
        <v>4</v>
      </c>
      <c r="G105" s="208"/>
      <c r="H105" s="208">
        <v>4</v>
      </c>
      <c r="I105" s="209">
        <f t="shared" si="4"/>
        <v>8</v>
      </c>
      <c r="J105" s="410">
        <f>I105+I106+I107+I108+I109+I110+I111</f>
        <v>18</v>
      </c>
      <c r="K105" s="413">
        <f>J105/18</f>
        <v>1</v>
      </c>
    </row>
    <row r="106" spans="1:11" ht="15">
      <c r="A106" s="403"/>
      <c r="B106" s="405"/>
      <c r="C106" s="408"/>
      <c r="D106" s="208" t="s">
        <v>135</v>
      </c>
      <c r="E106" s="208"/>
      <c r="F106" s="208">
        <v>2</v>
      </c>
      <c r="G106" s="208"/>
      <c r="H106" s="208">
        <v>2</v>
      </c>
      <c r="I106" s="209">
        <f t="shared" si="4"/>
        <v>4</v>
      </c>
      <c r="J106" s="411"/>
      <c r="K106" s="414"/>
    </row>
    <row r="107" spans="1:11" ht="15">
      <c r="A107" s="403"/>
      <c r="B107" s="405"/>
      <c r="C107" s="408"/>
      <c r="D107" s="208" t="s">
        <v>299</v>
      </c>
      <c r="E107" s="208"/>
      <c r="F107" s="208"/>
      <c r="G107" s="208"/>
      <c r="H107" s="208">
        <v>1</v>
      </c>
      <c r="I107" s="209">
        <f t="shared" si="4"/>
        <v>1</v>
      </c>
      <c r="J107" s="411"/>
      <c r="K107" s="414"/>
    </row>
    <row r="108" spans="1:11" ht="15">
      <c r="A108" s="403"/>
      <c r="B108" s="405"/>
      <c r="C108" s="408"/>
      <c r="D108" s="208" t="s">
        <v>334</v>
      </c>
      <c r="E108" s="208"/>
      <c r="F108" s="208">
        <v>1</v>
      </c>
      <c r="G108" s="208"/>
      <c r="H108" s="208"/>
      <c r="I108" s="209">
        <f t="shared" si="4"/>
        <v>1</v>
      </c>
      <c r="J108" s="411"/>
      <c r="K108" s="414"/>
    </row>
    <row r="109" spans="1:11" ht="15">
      <c r="A109" s="403"/>
      <c r="B109" s="405"/>
      <c r="C109" s="408"/>
      <c r="D109" s="208" t="s">
        <v>467</v>
      </c>
      <c r="E109" s="208"/>
      <c r="F109" s="208">
        <v>1</v>
      </c>
      <c r="G109" s="208"/>
      <c r="H109" s="208">
        <v>1</v>
      </c>
      <c r="I109" s="209">
        <f>SUM(E109:H109)</f>
        <v>2</v>
      </c>
      <c r="J109" s="411"/>
      <c r="K109" s="414"/>
    </row>
    <row r="110" spans="1:11" ht="15">
      <c r="A110" s="403"/>
      <c r="B110" s="405"/>
      <c r="C110" s="408"/>
      <c r="D110" s="208" t="s">
        <v>466</v>
      </c>
      <c r="E110" s="208"/>
      <c r="F110" s="208"/>
      <c r="G110" s="208"/>
      <c r="H110" s="208">
        <v>1</v>
      </c>
      <c r="I110" s="209">
        <f>SUM(E110:H110)</f>
        <v>1</v>
      </c>
      <c r="J110" s="411"/>
      <c r="K110" s="414"/>
    </row>
    <row r="111" spans="1:11" ht="15">
      <c r="A111" s="403"/>
      <c r="B111" s="405"/>
      <c r="C111" s="408"/>
      <c r="D111" s="207" t="s">
        <v>212</v>
      </c>
      <c r="E111" s="208"/>
      <c r="F111" s="208"/>
      <c r="G111" s="208">
        <v>1</v>
      </c>
      <c r="H111" s="208"/>
      <c r="I111" s="209">
        <f t="shared" si="4"/>
        <v>1</v>
      </c>
      <c r="J111" s="411"/>
      <c r="K111" s="414"/>
    </row>
    <row r="112" spans="2:11" ht="15">
      <c r="B112" s="397">
        <v>16</v>
      </c>
      <c r="C112" s="393" t="s">
        <v>144</v>
      </c>
      <c r="D112" s="204" t="s">
        <v>171</v>
      </c>
      <c r="E112" s="204">
        <v>12</v>
      </c>
      <c r="F112" s="204">
        <v>6</v>
      </c>
      <c r="G112" s="204"/>
      <c r="H112" s="97"/>
      <c r="I112" s="96">
        <f t="shared" si="4"/>
        <v>18</v>
      </c>
      <c r="J112" s="372">
        <f>I112+I113+I114+I115</f>
        <v>23.5</v>
      </c>
      <c r="K112" s="375">
        <f>J112/18</f>
        <v>1.3055555555555556</v>
      </c>
    </row>
    <row r="113" spans="2:11" ht="15">
      <c r="B113" s="400"/>
      <c r="C113" s="394"/>
      <c r="D113" s="204" t="s">
        <v>254</v>
      </c>
      <c r="E113" s="97"/>
      <c r="F113" s="97"/>
      <c r="G113" s="97">
        <v>3</v>
      </c>
      <c r="H113" s="97"/>
      <c r="I113" s="96">
        <f>SUM(E113:H113)</f>
        <v>3</v>
      </c>
      <c r="J113" s="373"/>
      <c r="K113" s="376"/>
    </row>
    <row r="114" spans="2:11" ht="30">
      <c r="B114" s="400"/>
      <c r="C114" s="394"/>
      <c r="D114" s="97" t="s">
        <v>468</v>
      </c>
      <c r="E114" s="97"/>
      <c r="F114" s="97"/>
      <c r="G114" s="97"/>
      <c r="H114" s="97">
        <v>2</v>
      </c>
      <c r="I114" s="96">
        <f>SUM(E114:H114)</f>
        <v>2</v>
      </c>
      <c r="J114" s="373"/>
      <c r="K114" s="376"/>
    </row>
    <row r="115" spans="2:11" ht="15">
      <c r="B115" s="401"/>
      <c r="C115" s="395"/>
      <c r="D115" s="97" t="s">
        <v>469</v>
      </c>
      <c r="E115" s="97">
        <v>0.5</v>
      </c>
      <c r="F115" s="97"/>
      <c r="G115" s="97"/>
      <c r="H115" s="97"/>
      <c r="I115" s="96">
        <f t="shared" si="4"/>
        <v>0.5</v>
      </c>
      <c r="J115" s="374"/>
      <c r="K115" s="377"/>
    </row>
    <row r="116" spans="2:11" ht="18.75" customHeight="1">
      <c r="B116" s="211">
        <v>17</v>
      </c>
      <c r="C116" s="212" t="s">
        <v>145</v>
      </c>
      <c r="D116" s="208" t="s">
        <v>66</v>
      </c>
      <c r="E116" s="208"/>
      <c r="F116" s="208">
        <v>20</v>
      </c>
      <c r="G116" s="208"/>
      <c r="H116" s="208"/>
      <c r="I116" s="209">
        <f>SUM(E116:H116)</f>
        <v>20</v>
      </c>
      <c r="J116" s="213">
        <f>I116</f>
        <v>20</v>
      </c>
      <c r="K116" s="214">
        <f>J116/18</f>
        <v>1.1111111111111112</v>
      </c>
    </row>
    <row r="117" spans="1:11" ht="15">
      <c r="A117" s="403"/>
      <c r="B117" s="397">
        <v>18</v>
      </c>
      <c r="C117" s="393" t="s">
        <v>146</v>
      </c>
      <c r="D117" s="97" t="s">
        <v>161</v>
      </c>
      <c r="E117" s="97">
        <v>6</v>
      </c>
      <c r="F117" s="97">
        <v>18</v>
      </c>
      <c r="G117" s="97"/>
      <c r="H117" s="97">
        <v>6</v>
      </c>
      <c r="I117" s="96">
        <f t="shared" si="4"/>
        <v>30</v>
      </c>
      <c r="J117" s="372">
        <f>I117+I118+I119</f>
        <v>33</v>
      </c>
      <c r="K117" s="375">
        <f>J117/18</f>
        <v>1.8333333333333333</v>
      </c>
    </row>
    <row r="118" spans="1:11" ht="15">
      <c r="A118" s="403"/>
      <c r="B118" s="400"/>
      <c r="C118" s="394"/>
      <c r="D118" s="97" t="s">
        <v>162</v>
      </c>
      <c r="E118" s="97"/>
      <c r="F118" s="97">
        <v>2</v>
      </c>
      <c r="G118" s="97"/>
      <c r="H118" s="97"/>
      <c r="I118" s="96">
        <f>SUM(E118:H118)</f>
        <v>2</v>
      </c>
      <c r="J118" s="373"/>
      <c r="K118" s="376"/>
    </row>
    <row r="119" spans="1:11" ht="15">
      <c r="A119" s="403"/>
      <c r="B119" s="401"/>
      <c r="C119" s="395"/>
      <c r="D119" s="97" t="s">
        <v>333</v>
      </c>
      <c r="E119" s="97"/>
      <c r="F119" s="97"/>
      <c r="G119" s="97"/>
      <c r="H119" s="97">
        <v>1</v>
      </c>
      <c r="I119" s="96">
        <f t="shared" si="4"/>
        <v>1</v>
      </c>
      <c r="J119" s="374"/>
      <c r="K119" s="377"/>
    </row>
    <row r="120" spans="1:11" ht="13.5" customHeight="1">
      <c r="A120" s="403"/>
      <c r="B120" s="404">
        <v>19</v>
      </c>
      <c r="C120" s="407" t="s">
        <v>80</v>
      </c>
      <c r="D120" s="207" t="s">
        <v>101</v>
      </c>
      <c r="E120" s="208"/>
      <c r="F120" s="208">
        <v>2</v>
      </c>
      <c r="G120" s="208"/>
      <c r="H120" s="208"/>
      <c r="I120" s="209">
        <f t="shared" si="4"/>
        <v>2</v>
      </c>
      <c r="J120" s="410">
        <f>I120+I121+I122</f>
        <v>5</v>
      </c>
      <c r="K120" s="413">
        <f>J120/18</f>
        <v>0.2777777777777778</v>
      </c>
    </row>
    <row r="121" spans="1:11" ht="30">
      <c r="A121" s="403"/>
      <c r="B121" s="405"/>
      <c r="C121" s="408"/>
      <c r="D121" s="208" t="s">
        <v>271</v>
      </c>
      <c r="E121" s="208"/>
      <c r="F121" s="208"/>
      <c r="G121" s="208"/>
      <c r="H121" s="208">
        <v>1</v>
      </c>
      <c r="I121" s="209">
        <f t="shared" si="4"/>
        <v>1</v>
      </c>
      <c r="J121" s="411"/>
      <c r="K121" s="414"/>
    </row>
    <row r="122" spans="1:11" ht="15">
      <c r="A122" s="403"/>
      <c r="B122" s="406"/>
      <c r="C122" s="409"/>
      <c r="D122" s="208" t="s">
        <v>470</v>
      </c>
      <c r="E122" s="208"/>
      <c r="F122" s="208">
        <v>2</v>
      </c>
      <c r="G122" s="208"/>
      <c r="H122" s="208"/>
      <c r="I122" s="209">
        <f>SUM(E122:H122)</f>
        <v>2</v>
      </c>
      <c r="J122" s="412"/>
      <c r="K122" s="415"/>
    </row>
    <row r="123" spans="1:11" ht="15">
      <c r="A123" s="403"/>
      <c r="B123" s="397">
        <v>20</v>
      </c>
      <c r="C123" s="393" t="s">
        <v>248</v>
      </c>
      <c r="D123" s="204" t="s">
        <v>67</v>
      </c>
      <c r="E123" s="204"/>
      <c r="F123" s="204">
        <v>4</v>
      </c>
      <c r="G123" s="204"/>
      <c r="H123" s="97">
        <v>2</v>
      </c>
      <c r="I123" s="96">
        <f>SUM(E123:H123)</f>
        <v>6</v>
      </c>
      <c r="J123" s="372">
        <f>I123+I124+I125+I126</f>
        <v>13</v>
      </c>
      <c r="K123" s="375">
        <f>J123/18</f>
        <v>0.7222222222222222</v>
      </c>
    </row>
    <row r="124" spans="1:11" ht="15">
      <c r="A124" s="403"/>
      <c r="B124" s="400"/>
      <c r="C124" s="394"/>
      <c r="D124" s="204" t="s">
        <v>336</v>
      </c>
      <c r="E124" s="204"/>
      <c r="F124" s="204"/>
      <c r="G124" s="204"/>
      <c r="H124" s="97">
        <v>2</v>
      </c>
      <c r="I124" s="96">
        <f>SUM(E124:H124)</f>
        <v>2</v>
      </c>
      <c r="J124" s="373"/>
      <c r="K124" s="376"/>
    </row>
    <row r="125" spans="1:11" ht="30">
      <c r="A125" s="403"/>
      <c r="B125" s="400"/>
      <c r="C125" s="394"/>
      <c r="D125" s="97" t="s">
        <v>454</v>
      </c>
      <c r="E125" s="204"/>
      <c r="F125" s="204">
        <v>1</v>
      </c>
      <c r="G125" s="204"/>
      <c r="H125" s="97"/>
      <c r="I125" s="96">
        <f>SUM(E125:H125)</f>
        <v>1</v>
      </c>
      <c r="J125" s="373"/>
      <c r="K125" s="376"/>
    </row>
    <row r="126" spans="1:11" ht="30">
      <c r="A126" s="403"/>
      <c r="B126" s="401"/>
      <c r="C126" s="395"/>
      <c r="D126" s="97" t="s">
        <v>335</v>
      </c>
      <c r="E126" s="97">
        <v>2</v>
      </c>
      <c r="F126" s="97">
        <v>2</v>
      </c>
      <c r="G126" s="97"/>
      <c r="H126" s="97"/>
      <c r="I126" s="96">
        <f>SUM(E126:H126)</f>
        <v>4</v>
      </c>
      <c r="J126" s="374"/>
      <c r="K126" s="377"/>
    </row>
    <row r="127" spans="2:11" ht="28.5">
      <c r="B127" s="215"/>
      <c r="C127" s="216" t="s">
        <v>11</v>
      </c>
      <c r="D127" s="217"/>
      <c r="E127" s="218">
        <f>SUM(E8:E126)</f>
        <v>105.5</v>
      </c>
      <c r="F127" s="218">
        <f>SUM(F8:F126)</f>
        <v>192</v>
      </c>
      <c r="G127" s="218">
        <f>SUM(G8:G126)</f>
        <v>38</v>
      </c>
      <c r="H127" s="218">
        <f>SUM(H8:H126)</f>
        <v>82</v>
      </c>
      <c r="I127" s="219">
        <f>E127+F127+G127+H127</f>
        <v>417.5</v>
      </c>
      <c r="J127" s="219">
        <f>SUM(J8:J126)</f>
        <v>417.5</v>
      </c>
      <c r="K127" s="220">
        <f>SUM(K8:K126)</f>
        <v>23.194444444444446</v>
      </c>
    </row>
    <row r="128" spans="2:8" ht="20.25" customHeight="1">
      <c r="B128" s="76"/>
      <c r="E128" s="144"/>
      <c r="F128" s="144"/>
      <c r="G128" s="144"/>
      <c r="H128" s="144"/>
    </row>
    <row r="129" ht="12.75" customHeight="1">
      <c r="B129" s="76"/>
    </row>
    <row r="130" spans="1:11" s="68" customFormat="1" ht="15">
      <c r="A130" s="420" t="s">
        <v>90</v>
      </c>
      <c r="B130" s="420"/>
      <c r="C130" s="420"/>
      <c r="D130" s="420"/>
      <c r="E130" s="291"/>
      <c r="F130" s="291"/>
      <c r="G130" s="291"/>
      <c r="H130" s="291"/>
      <c r="I130" s="291" t="s">
        <v>91</v>
      </c>
      <c r="J130" s="291"/>
      <c r="K130" s="198"/>
    </row>
    <row r="131" spans="5:11" s="52" customFormat="1" ht="12.75">
      <c r="E131" s="295" t="s">
        <v>88</v>
      </c>
      <c r="F131" s="295"/>
      <c r="G131" s="295"/>
      <c r="H131" s="295"/>
      <c r="I131" s="295" t="s">
        <v>89</v>
      </c>
      <c r="J131" s="295"/>
      <c r="K131" s="199"/>
    </row>
    <row r="132" spans="2:4" ht="15">
      <c r="B132" s="76"/>
      <c r="D132" s="189" t="s">
        <v>49</v>
      </c>
    </row>
    <row r="133" spans="2:11" ht="15">
      <c r="B133" s="76"/>
      <c r="C133" s="421"/>
      <c r="D133" s="421"/>
      <c r="E133" s="421"/>
      <c r="F133" s="421"/>
      <c r="G133" s="421"/>
      <c r="H133" s="421"/>
      <c r="I133" s="421"/>
      <c r="J133" s="421"/>
      <c r="K133" s="200"/>
    </row>
    <row r="134" ht="14.25">
      <c r="B134" s="76"/>
    </row>
    <row r="135" ht="14.25">
      <c r="B135" s="76"/>
    </row>
    <row r="136" ht="14.25">
      <c r="B136" s="76"/>
    </row>
    <row r="137" ht="14.25">
      <c r="B137" s="76"/>
    </row>
    <row r="138" ht="14.25">
      <c r="B138" s="76"/>
    </row>
    <row r="139" ht="14.25">
      <c r="B139" s="76"/>
    </row>
    <row r="140" ht="14.25">
      <c r="B140" s="76"/>
    </row>
    <row r="141" ht="14.25">
      <c r="B141" s="76"/>
    </row>
    <row r="142" ht="14.25">
      <c r="B142" s="76"/>
    </row>
    <row r="143" ht="14.25">
      <c r="B143" s="76"/>
    </row>
    <row r="144" ht="14.25">
      <c r="B144" s="76"/>
    </row>
    <row r="145" ht="14.25">
      <c r="B145" s="76"/>
    </row>
    <row r="146" ht="14.25">
      <c r="B146" s="76"/>
    </row>
    <row r="147" ht="14.25">
      <c r="B147" s="76"/>
    </row>
    <row r="148" ht="14.25">
      <c r="B148" s="76"/>
    </row>
    <row r="149" ht="14.25">
      <c r="B149" s="76"/>
    </row>
    <row r="150" ht="14.25">
      <c r="B150" s="76"/>
    </row>
    <row r="151" ht="14.25">
      <c r="B151" s="76"/>
    </row>
    <row r="152" ht="14.25">
      <c r="B152" s="76"/>
    </row>
    <row r="153" ht="14.25">
      <c r="B153" s="76"/>
    </row>
    <row r="154" ht="14.25">
      <c r="B154" s="76"/>
    </row>
    <row r="155" ht="14.25">
      <c r="B155" s="76"/>
    </row>
    <row r="156" ht="14.25">
      <c r="B156" s="76"/>
    </row>
    <row r="157" ht="14.25">
      <c r="B157" s="76"/>
    </row>
    <row r="158" ht="14.25">
      <c r="B158" s="76"/>
    </row>
    <row r="159" ht="14.25">
      <c r="B159" s="76"/>
    </row>
    <row r="160" ht="14.25">
      <c r="B160" s="76"/>
    </row>
    <row r="161" ht="14.25">
      <c r="B161" s="76"/>
    </row>
    <row r="162" ht="14.25">
      <c r="B162" s="76"/>
    </row>
    <row r="163" ht="14.25">
      <c r="B163" s="76"/>
    </row>
    <row r="164" ht="14.25">
      <c r="B164" s="76"/>
    </row>
    <row r="165" ht="14.25">
      <c r="B165" s="76"/>
    </row>
    <row r="166" ht="14.25">
      <c r="B166" s="76"/>
    </row>
    <row r="167" ht="14.25">
      <c r="B167" s="76"/>
    </row>
    <row r="168" ht="14.25">
      <c r="B168" s="76"/>
    </row>
    <row r="169" ht="14.25">
      <c r="B169" s="76"/>
    </row>
    <row r="170" ht="14.25">
      <c r="B170" s="76"/>
    </row>
    <row r="171" ht="14.25">
      <c r="B171" s="76"/>
    </row>
    <row r="172" ht="14.25">
      <c r="B172" s="76"/>
    </row>
    <row r="173" ht="14.25">
      <c r="B173" s="76"/>
    </row>
    <row r="174" ht="14.25">
      <c r="B174" s="76"/>
    </row>
    <row r="175" ht="14.25">
      <c r="B175" s="76"/>
    </row>
    <row r="176" ht="14.25">
      <c r="B176" s="76"/>
    </row>
    <row r="177" ht="14.25">
      <c r="B177" s="76"/>
    </row>
    <row r="178" ht="14.25">
      <c r="B178" s="76"/>
    </row>
    <row r="179" ht="14.25">
      <c r="B179" s="76"/>
    </row>
    <row r="180" ht="14.25">
      <c r="B180" s="76"/>
    </row>
    <row r="181" ht="14.25">
      <c r="B181" s="76"/>
    </row>
    <row r="182" ht="14.25">
      <c r="B182" s="76"/>
    </row>
    <row r="183" ht="14.25">
      <c r="B183" s="76"/>
    </row>
    <row r="184" ht="14.25">
      <c r="B184" s="76"/>
    </row>
    <row r="185" ht="14.25">
      <c r="B185" s="76"/>
    </row>
    <row r="186" ht="14.25">
      <c r="B186" s="76"/>
    </row>
    <row r="187" ht="14.25">
      <c r="B187" s="76"/>
    </row>
    <row r="188" ht="14.25">
      <c r="B188" s="76"/>
    </row>
    <row r="189" ht="14.25">
      <c r="B189" s="76"/>
    </row>
    <row r="190" ht="14.25">
      <c r="B190" s="76"/>
    </row>
    <row r="191" ht="14.25">
      <c r="B191" s="76"/>
    </row>
    <row r="192" ht="14.25">
      <c r="B192" s="76"/>
    </row>
    <row r="193" ht="14.25">
      <c r="B193" s="76"/>
    </row>
    <row r="194" ht="14.25">
      <c r="B194" s="76"/>
    </row>
    <row r="195" ht="14.25">
      <c r="B195" s="76"/>
    </row>
    <row r="196" ht="14.25">
      <c r="B196" s="76"/>
    </row>
    <row r="197" ht="14.25">
      <c r="B197" s="76"/>
    </row>
    <row r="198" ht="14.25">
      <c r="B198" s="76"/>
    </row>
    <row r="199" ht="14.25">
      <c r="B199" s="76"/>
    </row>
    <row r="200" ht="14.25">
      <c r="B200" s="76"/>
    </row>
    <row r="201" ht="14.25">
      <c r="B201" s="76"/>
    </row>
    <row r="202" ht="14.25">
      <c r="B202" s="76"/>
    </row>
    <row r="203" ht="14.25">
      <c r="B203" s="76"/>
    </row>
    <row r="204" ht="14.25">
      <c r="B204" s="76"/>
    </row>
    <row r="205" ht="14.25">
      <c r="B205" s="76"/>
    </row>
    <row r="206" ht="14.25">
      <c r="B206" s="76"/>
    </row>
    <row r="207" ht="14.25">
      <c r="B207" s="76"/>
    </row>
    <row r="208" ht="14.25">
      <c r="B208" s="76"/>
    </row>
    <row r="209" ht="14.25">
      <c r="B209" s="76"/>
    </row>
    <row r="210" ht="14.25">
      <c r="B210" s="76"/>
    </row>
    <row r="211" ht="14.25">
      <c r="B211" s="76"/>
    </row>
    <row r="212" ht="14.25">
      <c r="B212" s="76"/>
    </row>
    <row r="213" ht="14.25">
      <c r="B213" s="76"/>
    </row>
    <row r="214" ht="14.25">
      <c r="B214" s="76"/>
    </row>
    <row r="215" ht="14.25">
      <c r="B215" s="76"/>
    </row>
    <row r="216" ht="14.25">
      <c r="B216" s="76"/>
    </row>
    <row r="217" ht="14.25">
      <c r="B217" s="76"/>
    </row>
    <row r="218" ht="14.25">
      <c r="B218" s="76"/>
    </row>
    <row r="219" ht="14.25">
      <c r="B219" s="76"/>
    </row>
    <row r="220" ht="14.25">
      <c r="B220" s="76"/>
    </row>
    <row r="221" ht="14.25">
      <c r="B221" s="76"/>
    </row>
    <row r="222" ht="14.25">
      <c r="B222" s="76"/>
    </row>
    <row r="223" ht="14.25">
      <c r="B223" s="76"/>
    </row>
    <row r="224" ht="14.25">
      <c r="B224" s="76"/>
    </row>
    <row r="225" ht="14.25">
      <c r="B225" s="76"/>
    </row>
    <row r="226" ht="14.25">
      <c r="B226" s="76"/>
    </row>
    <row r="227" ht="14.25">
      <c r="B227" s="76"/>
    </row>
    <row r="228" ht="14.25">
      <c r="B228" s="76"/>
    </row>
    <row r="229" ht="14.25">
      <c r="B229" s="76"/>
    </row>
    <row r="230" ht="14.25">
      <c r="B230" s="76"/>
    </row>
    <row r="231" ht="14.25">
      <c r="B231" s="76"/>
    </row>
    <row r="232" ht="14.25">
      <c r="B232" s="76"/>
    </row>
    <row r="233" ht="14.25">
      <c r="B233" s="76"/>
    </row>
    <row r="234" ht="14.25">
      <c r="B234" s="76"/>
    </row>
    <row r="235" ht="14.25">
      <c r="B235" s="76"/>
    </row>
    <row r="236" ht="14.25">
      <c r="B236" s="76"/>
    </row>
    <row r="237" ht="14.25">
      <c r="B237" s="76"/>
    </row>
    <row r="238" ht="14.25">
      <c r="B238" s="76"/>
    </row>
    <row r="239" ht="14.25">
      <c r="B239" s="76"/>
    </row>
    <row r="240" ht="14.25">
      <c r="B240" s="76"/>
    </row>
    <row r="241" ht="14.25">
      <c r="B241" s="76"/>
    </row>
    <row r="242" ht="14.25">
      <c r="B242" s="76"/>
    </row>
    <row r="243" ht="14.25">
      <c r="B243" s="76"/>
    </row>
    <row r="244" ht="14.25">
      <c r="B244" s="76"/>
    </row>
    <row r="245" ht="14.25">
      <c r="B245" s="76"/>
    </row>
    <row r="246" ht="14.25">
      <c r="B246" s="76"/>
    </row>
    <row r="247" ht="14.25">
      <c r="B247" s="76"/>
    </row>
    <row r="248" ht="14.25">
      <c r="B248" s="76"/>
    </row>
    <row r="249" ht="14.25">
      <c r="B249" s="76"/>
    </row>
    <row r="250" ht="14.25">
      <c r="B250" s="76"/>
    </row>
    <row r="251" ht="14.25">
      <c r="B251" s="76"/>
    </row>
    <row r="252" ht="14.25">
      <c r="B252" s="76"/>
    </row>
    <row r="253" ht="14.25">
      <c r="B253" s="76"/>
    </row>
    <row r="254" ht="14.25">
      <c r="B254" s="76"/>
    </row>
    <row r="255" ht="14.25">
      <c r="B255" s="76"/>
    </row>
    <row r="256" ht="14.25">
      <c r="B256" s="76"/>
    </row>
    <row r="257" ht="14.25">
      <c r="B257" s="76"/>
    </row>
    <row r="258" ht="14.25">
      <c r="B258" s="76"/>
    </row>
    <row r="259" ht="14.25">
      <c r="B259" s="76"/>
    </row>
    <row r="260" ht="14.25">
      <c r="B260" s="76"/>
    </row>
    <row r="261" ht="14.25">
      <c r="B261" s="76"/>
    </row>
    <row r="262" ht="14.25">
      <c r="B262" s="76"/>
    </row>
    <row r="263" ht="14.25">
      <c r="B263" s="76"/>
    </row>
    <row r="264" ht="14.25">
      <c r="B264" s="76"/>
    </row>
    <row r="265" ht="14.25">
      <c r="B265" s="76"/>
    </row>
    <row r="266" ht="14.25">
      <c r="B266" s="76"/>
    </row>
    <row r="267" ht="14.25">
      <c r="B267" s="76"/>
    </row>
    <row r="268" ht="14.25">
      <c r="B268" s="76"/>
    </row>
    <row r="269" ht="14.25">
      <c r="B269" s="76"/>
    </row>
    <row r="270" ht="14.25">
      <c r="B270" s="76"/>
    </row>
    <row r="271" ht="14.25">
      <c r="B271" s="76"/>
    </row>
    <row r="272" ht="14.25">
      <c r="B272" s="76"/>
    </row>
    <row r="273" ht="14.25">
      <c r="B273" s="76"/>
    </row>
    <row r="274" ht="14.25">
      <c r="B274" s="76"/>
    </row>
    <row r="275" ht="14.25">
      <c r="B275" s="76"/>
    </row>
    <row r="276" ht="14.25">
      <c r="B276" s="76"/>
    </row>
    <row r="277" ht="14.25">
      <c r="B277" s="76"/>
    </row>
    <row r="278" ht="14.25">
      <c r="B278" s="76"/>
    </row>
    <row r="279" ht="14.25">
      <c r="B279" s="76"/>
    </row>
    <row r="280" ht="14.25">
      <c r="B280" s="76"/>
    </row>
    <row r="281" ht="14.25">
      <c r="B281" s="76"/>
    </row>
    <row r="282" ht="14.25">
      <c r="B282" s="76"/>
    </row>
    <row r="283" ht="14.25">
      <c r="B283" s="76"/>
    </row>
    <row r="284" ht="14.25">
      <c r="B284" s="76"/>
    </row>
    <row r="285" ht="14.25">
      <c r="B285" s="76"/>
    </row>
    <row r="286" ht="14.25">
      <c r="B286" s="76"/>
    </row>
    <row r="287" ht="14.25">
      <c r="B287" s="76"/>
    </row>
    <row r="288" ht="14.25">
      <c r="B288" s="76"/>
    </row>
    <row r="289" ht="14.25">
      <c r="B289" s="76"/>
    </row>
    <row r="290" ht="14.25">
      <c r="B290" s="76"/>
    </row>
    <row r="291" ht="14.25">
      <c r="B291" s="76"/>
    </row>
    <row r="292" ht="14.25">
      <c r="B292" s="76"/>
    </row>
    <row r="293" ht="14.25">
      <c r="B293" s="76"/>
    </row>
    <row r="294" ht="14.25">
      <c r="B294" s="76"/>
    </row>
    <row r="295" ht="14.25">
      <c r="B295" s="76"/>
    </row>
    <row r="296" ht="14.25">
      <c r="B296" s="76"/>
    </row>
    <row r="297" ht="14.25">
      <c r="B297" s="76"/>
    </row>
    <row r="298" ht="14.25">
      <c r="B298" s="76"/>
    </row>
    <row r="299" ht="14.25">
      <c r="B299" s="76"/>
    </row>
    <row r="300" ht="14.25">
      <c r="B300" s="76"/>
    </row>
    <row r="301" ht="14.25">
      <c r="B301" s="76"/>
    </row>
    <row r="302" ht="14.25">
      <c r="B302" s="76"/>
    </row>
    <row r="303" ht="14.25">
      <c r="B303" s="76"/>
    </row>
    <row r="304" ht="14.25">
      <c r="B304" s="76"/>
    </row>
    <row r="305" ht="14.25">
      <c r="B305" s="76"/>
    </row>
    <row r="306" ht="14.25">
      <c r="B306" s="76"/>
    </row>
    <row r="307" ht="14.25">
      <c r="B307" s="76"/>
    </row>
    <row r="308" ht="14.25">
      <c r="B308" s="76"/>
    </row>
    <row r="309" ht="14.25">
      <c r="B309" s="76"/>
    </row>
    <row r="310" ht="14.25">
      <c r="B310" s="76"/>
    </row>
    <row r="311" ht="14.25">
      <c r="B311" s="76"/>
    </row>
    <row r="312" ht="14.25">
      <c r="B312" s="76"/>
    </row>
    <row r="313" ht="14.25">
      <c r="B313" s="76"/>
    </row>
    <row r="314" ht="14.25">
      <c r="B314" s="76"/>
    </row>
    <row r="315" ht="14.25">
      <c r="B315" s="76"/>
    </row>
    <row r="316" ht="14.25">
      <c r="B316" s="76"/>
    </row>
    <row r="317" ht="14.25">
      <c r="B317" s="76"/>
    </row>
    <row r="318" ht="14.25">
      <c r="B318" s="76"/>
    </row>
    <row r="319" ht="14.25">
      <c r="B319" s="76"/>
    </row>
    <row r="320" ht="14.25">
      <c r="B320" s="76"/>
    </row>
    <row r="321" ht="14.25">
      <c r="B321" s="76"/>
    </row>
    <row r="322" ht="14.25">
      <c r="B322" s="76"/>
    </row>
    <row r="323" ht="14.25">
      <c r="B323" s="76"/>
    </row>
    <row r="324" ht="14.25">
      <c r="B324" s="76"/>
    </row>
    <row r="325" ht="14.25">
      <c r="B325" s="76"/>
    </row>
    <row r="326" ht="14.25">
      <c r="B326" s="76"/>
    </row>
    <row r="327" ht="14.25">
      <c r="B327" s="76"/>
    </row>
    <row r="328" ht="14.25">
      <c r="B328" s="76"/>
    </row>
    <row r="329" ht="14.25">
      <c r="B329" s="76"/>
    </row>
    <row r="330" ht="14.25">
      <c r="B330" s="76"/>
    </row>
    <row r="331" ht="14.25">
      <c r="B331" s="76"/>
    </row>
    <row r="332" ht="14.25">
      <c r="B332" s="76"/>
    </row>
    <row r="333" ht="14.25">
      <c r="B333" s="76"/>
    </row>
    <row r="334" ht="14.25">
      <c r="B334" s="76"/>
    </row>
    <row r="335" ht="14.25">
      <c r="B335" s="76"/>
    </row>
    <row r="336" ht="14.25">
      <c r="B336" s="76"/>
    </row>
    <row r="337" ht="14.25">
      <c r="B337" s="76"/>
    </row>
    <row r="338" ht="14.25">
      <c r="B338" s="76"/>
    </row>
    <row r="339" ht="14.25">
      <c r="B339" s="76"/>
    </row>
    <row r="340" ht="14.25">
      <c r="B340" s="76"/>
    </row>
    <row r="341" ht="14.25">
      <c r="B341" s="76"/>
    </row>
    <row r="342" ht="14.25">
      <c r="B342" s="76"/>
    </row>
    <row r="343" ht="14.25">
      <c r="B343" s="76"/>
    </row>
    <row r="344" ht="14.25">
      <c r="B344" s="76"/>
    </row>
    <row r="345" ht="14.25">
      <c r="B345" s="76"/>
    </row>
    <row r="346" ht="14.25">
      <c r="B346" s="76"/>
    </row>
    <row r="347" ht="14.25">
      <c r="B347" s="76"/>
    </row>
    <row r="348" ht="14.25">
      <c r="B348" s="76"/>
    </row>
    <row r="349" ht="14.25">
      <c r="B349" s="76"/>
    </row>
    <row r="350" ht="14.25">
      <c r="B350" s="76"/>
    </row>
    <row r="351" ht="14.25">
      <c r="B351" s="76"/>
    </row>
    <row r="352" ht="14.25">
      <c r="B352" s="76"/>
    </row>
    <row r="353" ht="14.25">
      <c r="B353" s="76"/>
    </row>
    <row r="354" ht="14.25">
      <c r="B354" s="76"/>
    </row>
    <row r="355" ht="14.25">
      <c r="B355" s="76"/>
    </row>
    <row r="356" ht="14.25">
      <c r="B356" s="76"/>
    </row>
    <row r="357" ht="14.25">
      <c r="B357" s="76"/>
    </row>
    <row r="358" ht="14.25">
      <c r="B358" s="76"/>
    </row>
    <row r="359" ht="14.25">
      <c r="B359" s="76"/>
    </row>
    <row r="360" ht="14.25">
      <c r="B360" s="76"/>
    </row>
    <row r="361" ht="14.25">
      <c r="B361" s="76"/>
    </row>
    <row r="362" ht="14.25">
      <c r="B362" s="76"/>
    </row>
    <row r="363" ht="14.25">
      <c r="B363" s="76"/>
    </row>
    <row r="364" ht="14.25">
      <c r="B364" s="76"/>
    </row>
    <row r="365" ht="14.25">
      <c r="B365" s="76"/>
    </row>
    <row r="366" ht="14.25">
      <c r="B366" s="76"/>
    </row>
    <row r="367" ht="14.25">
      <c r="B367" s="76"/>
    </row>
    <row r="368" ht="14.25">
      <c r="B368" s="76"/>
    </row>
    <row r="369" ht="14.25">
      <c r="B369" s="76"/>
    </row>
    <row r="370" ht="14.25">
      <c r="B370" s="76"/>
    </row>
    <row r="371" ht="14.25">
      <c r="B371" s="76"/>
    </row>
    <row r="372" ht="14.25">
      <c r="B372" s="76"/>
    </row>
    <row r="373" ht="14.25">
      <c r="B373" s="76"/>
    </row>
    <row r="374" ht="14.25">
      <c r="B374" s="76"/>
    </row>
    <row r="375" ht="14.25">
      <c r="B375" s="76"/>
    </row>
    <row r="376" ht="14.25">
      <c r="B376" s="76"/>
    </row>
    <row r="377" ht="14.25">
      <c r="B377" s="76"/>
    </row>
    <row r="378" ht="14.25">
      <c r="B378" s="76"/>
    </row>
    <row r="379" ht="14.25">
      <c r="B379" s="76"/>
    </row>
    <row r="380" ht="14.25">
      <c r="B380" s="76"/>
    </row>
    <row r="381" ht="14.25">
      <c r="B381" s="76"/>
    </row>
    <row r="382" ht="14.25">
      <c r="B382" s="76"/>
    </row>
    <row r="383" ht="14.25">
      <c r="B383" s="76"/>
    </row>
    <row r="384" ht="14.25">
      <c r="B384" s="76"/>
    </row>
    <row r="385" ht="14.25">
      <c r="B385" s="76"/>
    </row>
    <row r="386" ht="14.25">
      <c r="B386" s="76"/>
    </row>
    <row r="387" ht="14.25">
      <c r="B387" s="76"/>
    </row>
    <row r="388" ht="14.25">
      <c r="B388" s="76"/>
    </row>
    <row r="389" ht="14.25">
      <c r="B389" s="76"/>
    </row>
    <row r="390" ht="14.25">
      <c r="B390" s="76"/>
    </row>
    <row r="391" ht="14.25">
      <c r="B391" s="76"/>
    </row>
    <row r="392" ht="14.25">
      <c r="B392" s="76"/>
    </row>
    <row r="393" ht="14.25">
      <c r="B393" s="76"/>
    </row>
    <row r="394" ht="14.25">
      <c r="B394" s="76"/>
    </row>
    <row r="395" ht="14.25">
      <c r="B395" s="76"/>
    </row>
    <row r="396" ht="14.25">
      <c r="B396" s="76"/>
    </row>
    <row r="397" ht="14.25">
      <c r="B397" s="76"/>
    </row>
    <row r="398" ht="14.25">
      <c r="B398" s="76"/>
    </row>
    <row r="399" ht="14.25">
      <c r="B399" s="76"/>
    </row>
    <row r="400" ht="14.25">
      <c r="B400" s="76"/>
    </row>
    <row r="401" ht="14.25">
      <c r="B401" s="76"/>
    </row>
    <row r="402" ht="14.25">
      <c r="B402" s="76"/>
    </row>
    <row r="403" ht="14.25">
      <c r="B403" s="76"/>
    </row>
    <row r="404" ht="14.25">
      <c r="B404" s="76"/>
    </row>
    <row r="405" ht="14.25">
      <c r="B405" s="76"/>
    </row>
    <row r="406" ht="14.25">
      <c r="B406" s="76"/>
    </row>
    <row r="407" ht="14.25">
      <c r="B407" s="76"/>
    </row>
    <row r="408" ht="14.25">
      <c r="B408" s="76"/>
    </row>
    <row r="409" ht="14.25">
      <c r="B409" s="76"/>
    </row>
    <row r="410" ht="14.25">
      <c r="B410" s="76"/>
    </row>
    <row r="411" ht="14.25">
      <c r="B411" s="76"/>
    </row>
    <row r="412" ht="14.25">
      <c r="B412" s="76"/>
    </row>
    <row r="413" ht="14.25">
      <c r="B413" s="76"/>
    </row>
    <row r="414" ht="14.25">
      <c r="B414" s="76"/>
    </row>
    <row r="415" ht="14.25">
      <c r="B415" s="76"/>
    </row>
    <row r="416" ht="14.25">
      <c r="B416" s="76"/>
    </row>
    <row r="417" ht="14.25">
      <c r="B417" s="76"/>
    </row>
    <row r="418" ht="14.25">
      <c r="B418" s="76"/>
    </row>
    <row r="419" ht="14.25">
      <c r="B419" s="76"/>
    </row>
    <row r="420" ht="14.25">
      <c r="B420" s="76"/>
    </row>
    <row r="421" ht="14.25">
      <c r="B421" s="76"/>
    </row>
    <row r="422" ht="14.25">
      <c r="B422" s="76"/>
    </row>
    <row r="423" ht="14.25">
      <c r="B423" s="76"/>
    </row>
    <row r="424" ht="14.25">
      <c r="B424" s="76"/>
    </row>
    <row r="425" ht="14.25">
      <c r="B425" s="76"/>
    </row>
    <row r="426" ht="14.25">
      <c r="B426" s="76"/>
    </row>
    <row r="427" ht="14.25">
      <c r="B427" s="76"/>
    </row>
    <row r="428" ht="14.25">
      <c r="B428" s="76"/>
    </row>
    <row r="429" ht="14.25">
      <c r="B429" s="76"/>
    </row>
    <row r="430" ht="14.25">
      <c r="B430" s="76"/>
    </row>
    <row r="431" ht="14.25">
      <c r="B431" s="76"/>
    </row>
    <row r="432" ht="14.25">
      <c r="B432" s="76"/>
    </row>
    <row r="433" ht="14.25">
      <c r="B433" s="76"/>
    </row>
    <row r="434" ht="14.25">
      <c r="B434" s="76"/>
    </row>
    <row r="435" ht="14.25">
      <c r="B435" s="76"/>
    </row>
    <row r="436" ht="14.25">
      <c r="B436" s="76"/>
    </row>
    <row r="437" ht="14.25">
      <c r="B437" s="76"/>
    </row>
    <row r="438" ht="14.25">
      <c r="B438" s="76"/>
    </row>
    <row r="439" ht="14.25">
      <c r="B439" s="76"/>
    </row>
    <row r="440" ht="14.25">
      <c r="B440" s="76"/>
    </row>
    <row r="441" ht="14.25">
      <c r="B441" s="76"/>
    </row>
    <row r="442" ht="14.25">
      <c r="B442" s="76"/>
    </row>
    <row r="443" ht="14.25">
      <c r="B443" s="76"/>
    </row>
    <row r="444" ht="14.25">
      <c r="B444" s="76"/>
    </row>
    <row r="445" ht="14.25">
      <c r="B445" s="76"/>
    </row>
    <row r="446" ht="14.25">
      <c r="B446" s="76"/>
    </row>
    <row r="447" ht="14.25">
      <c r="B447" s="76"/>
    </row>
    <row r="448" ht="14.25">
      <c r="B448" s="76"/>
    </row>
    <row r="449" ht="14.25">
      <c r="B449" s="76"/>
    </row>
    <row r="450" ht="14.25">
      <c r="B450" s="76"/>
    </row>
    <row r="451" ht="14.25">
      <c r="B451" s="76"/>
    </row>
    <row r="452" ht="14.25">
      <c r="B452" s="76"/>
    </row>
    <row r="453" ht="14.25">
      <c r="B453" s="76"/>
    </row>
    <row r="454" ht="14.25">
      <c r="B454" s="76"/>
    </row>
    <row r="455" ht="14.25">
      <c r="B455" s="76"/>
    </row>
    <row r="456" ht="14.25">
      <c r="B456" s="76"/>
    </row>
    <row r="457" ht="14.25">
      <c r="B457" s="76"/>
    </row>
    <row r="458" ht="14.25">
      <c r="B458" s="76"/>
    </row>
    <row r="459" ht="14.25">
      <c r="B459" s="76"/>
    </row>
    <row r="460" ht="14.25">
      <c r="B460" s="76"/>
    </row>
    <row r="461" ht="14.25">
      <c r="B461" s="76"/>
    </row>
    <row r="462" ht="14.25">
      <c r="B462" s="76"/>
    </row>
    <row r="463" ht="14.25">
      <c r="B463" s="76"/>
    </row>
    <row r="464" ht="14.25">
      <c r="B464" s="76"/>
    </row>
    <row r="465" ht="14.25">
      <c r="B465" s="76"/>
    </row>
    <row r="466" ht="14.25">
      <c r="B466" s="76"/>
    </row>
    <row r="467" ht="14.25">
      <c r="B467" s="76"/>
    </row>
    <row r="468" ht="14.25">
      <c r="B468" s="76"/>
    </row>
    <row r="469" ht="14.25">
      <c r="B469" s="76"/>
    </row>
    <row r="470" ht="14.25">
      <c r="B470" s="76"/>
    </row>
    <row r="471" ht="14.25">
      <c r="B471" s="76"/>
    </row>
    <row r="472" ht="14.25">
      <c r="B472" s="76"/>
    </row>
    <row r="473" ht="14.25">
      <c r="B473" s="76"/>
    </row>
    <row r="474" ht="14.25">
      <c r="B474" s="76"/>
    </row>
    <row r="475" ht="14.25">
      <c r="B475" s="76"/>
    </row>
    <row r="476" ht="14.25">
      <c r="B476" s="76"/>
    </row>
    <row r="477" ht="14.25">
      <c r="B477" s="76"/>
    </row>
    <row r="478" ht="14.25">
      <c r="B478" s="76"/>
    </row>
    <row r="479" ht="14.25">
      <c r="B479" s="76"/>
    </row>
    <row r="480" ht="14.25">
      <c r="B480" s="76"/>
    </row>
    <row r="481" ht="14.25">
      <c r="B481" s="76"/>
    </row>
    <row r="482" ht="14.25">
      <c r="B482" s="76"/>
    </row>
    <row r="483" ht="14.25">
      <c r="B483" s="76"/>
    </row>
    <row r="484" ht="14.25">
      <c r="B484" s="76"/>
    </row>
    <row r="485" ht="14.25">
      <c r="B485" s="76"/>
    </row>
    <row r="486" ht="14.25">
      <c r="B486" s="76"/>
    </row>
    <row r="487" ht="14.25">
      <c r="B487" s="76"/>
    </row>
    <row r="488" ht="14.25">
      <c r="B488" s="76"/>
    </row>
    <row r="489" ht="14.25">
      <c r="B489" s="76"/>
    </row>
    <row r="490" ht="14.25">
      <c r="B490" s="76"/>
    </row>
    <row r="491" ht="14.25">
      <c r="B491" s="76"/>
    </row>
    <row r="492" ht="14.25">
      <c r="B492" s="76"/>
    </row>
    <row r="493" ht="14.25">
      <c r="B493" s="76"/>
    </row>
    <row r="494" ht="14.25">
      <c r="B494" s="76"/>
    </row>
    <row r="495" ht="14.25">
      <c r="B495" s="76"/>
    </row>
    <row r="496" ht="14.25">
      <c r="B496" s="76"/>
    </row>
    <row r="497" ht="14.25">
      <c r="B497" s="76"/>
    </row>
    <row r="498" ht="14.25">
      <c r="B498" s="76"/>
    </row>
    <row r="499" ht="14.25">
      <c r="B499" s="76"/>
    </row>
    <row r="500" ht="14.25">
      <c r="B500" s="76"/>
    </row>
    <row r="501" ht="14.25">
      <c r="B501" s="76"/>
    </row>
    <row r="502" ht="14.25">
      <c r="B502" s="76"/>
    </row>
    <row r="503" ht="14.25">
      <c r="B503" s="76"/>
    </row>
    <row r="504" ht="14.25">
      <c r="B504" s="76"/>
    </row>
    <row r="505" ht="14.25">
      <c r="B505" s="76"/>
    </row>
    <row r="506" ht="14.25">
      <c r="B506" s="76"/>
    </row>
    <row r="507" ht="14.25">
      <c r="B507" s="76"/>
    </row>
    <row r="508" ht="14.25">
      <c r="B508" s="76"/>
    </row>
    <row r="509" ht="14.25">
      <c r="B509" s="76"/>
    </row>
    <row r="510" ht="14.25">
      <c r="B510" s="76"/>
    </row>
    <row r="511" ht="14.25">
      <c r="B511" s="76"/>
    </row>
    <row r="512" ht="14.25">
      <c r="B512" s="76"/>
    </row>
    <row r="513" ht="14.25">
      <c r="B513" s="76"/>
    </row>
    <row r="514" ht="14.25">
      <c r="B514" s="76"/>
    </row>
    <row r="515" ht="14.25">
      <c r="B515" s="76"/>
    </row>
    <row r="516" ht="14.25">
      <c r="B516" s="76"/>
    </row>
    <row r="517" ht="14.25">
      <c r="B517" s="76"/>
    </row>
    <row r="518" ht="14.25">
      <c r="B518" s="76"/>
    </row>
    <row r="519" ht="14.25">
      <c r="B519" s="76"/>
    </row>
    <row r="520" ht="14.25">
      <c r="B520" s="76"/>
    </row>
    <row r="521" ht="14.25">
      <c r="B521" s="76"/>
    </row>
    <row r="522" ht="14.25">
      <c r="B522" s="76"/>
    </row>
    <row r="523" ht="14.25">
      <c r="B523" s="76"/>
    </row>
    <row r="524" ht="14.25">
      <c r="B524" s="76"/>
    </row>
    <row r="525" ht="14.25">
      <c r="B525" s="76"/>
    </row>
    <row r="526" ht="14.25">
      <c r="B526" s="76"/>
    </row>
    <row r="527" ht="14.25">
      <c r="B527" s="76"/>
    </row>
    <row r="528" ht="14.25">
      <c r="B528" s="76"/>
    </row>
    <row r="529" ht="14.25">
      <c r="B529" s="76"/>
    </row>
    <row r="530" ht="14.25">
      <c r="B530" s="76"/>
    </row>
    <row r="531" ht="14.25">
      <c r="B531" s="76"/>
    </row>
    <row r="532" ht="14.25">
      <c r="B532" s="76"/>
    </row>
    <row r="533" ht="14.25">
      <c r="B533" s="76"/>
    </row>
    <row r="534" ht="14.25">
      <c r="B534" s="76"/>
    </row>
    <row r="535" ht="14.25">
      <c r="B535" s="76"/>
    </row>
    <row r="536" ht="14.25">
      <c r="B536" s="76"/>
    </row>
    <row r="537" ht="14.25">
      <c r="B537" s="76"/>
    </row>
    <row r="538" ht="14.25">
      <c r="B538" s="76"/>
    </row>
    <row r="539" ht="14.25">
      <c r="B539" s="76"/>
    </row>
    <row r="540" ht="14.25">
      <c r="B540" s="76"/>
    </row>
    <row r="541" ht="14.25">
      <c r="B541" s="76"/>
    </row>
    <row r="542" ht="14.25">
      <c r="B542" s="76"/>
    </row>
    <row r="543" ht="14.25">
      <c r="B543" s="76"/>
    </row>
    <row r="544" ht="14.25">
      <c r="B544" s="76"/>
    </row>
    <row r="545" ht="14.25">
      <c r="B545" s="76"/>
    </row>
    <row r="546" ht="14.25">
      <c r="B546" s="76"/>
    </row>
    <row r="547" ht="14.25">
      <c r="B547" s="76"/>
    </row>
    <row r="548" ht="14.25">
      <c r="B548" s="76"/>
    </row>
    <row r="549" ht="14.25">
      <c r="B549" s="76"/>
    </row>
    <row r="550" ht="14.25">
      <c r="B550" s="76"/>
    </row>
    <row r="551" ht="14.25">
      <c r="B551" s="76"/>
    </row>
    <row r="552" ht="14.25">
      <c r="B552" s="76"/>
    </row>
    <row r="553" ht="14.25">
      <c r="B553" s="76"/>
    </row>
    <row r="554" ht="14.25">
      <c r="B554" s="76"/>
    </row>
    <row r="555" ht="14.25">
      <c r="B555" s="76"/>
    </row>
    <row r="556" ht="14.25">
      <c r="B556" s="76"/>
    </row>
    <row r="557" ht="14.25">
      <c r="B557" s="76"/>
    </row>
    <row r="558" ht="14.25">
      <c r="B558" s="76"/>
    </row>
    <row r="559" ht="14.25">
      <c r="B559" s="76"/>
    </row>
    <row r="560" ht="14.25">
      <c r="B560" s="76"/>
    </row>
    <row r="561" ht="14.25">
      <c r="B561" s="76"/>
    </row>
    <row r="562" ht="14.25">
      <c r="B562" s="76"/>
    </row>
    <row r="563" ht="14.25">
      <c r="B563" s="76"/>
    </row>
    <row r="564" ht="14.25">
      <c r="B564" s="76"/>
    </row>
    <row r="565" ht="14.25">
      <c r="B565" s="76"/>
    </row>
    <row r="566" ht="14.25">
      <c r="B566" s="76"/>
    </row>
    <row r="567" ht="14.25">
      <c r="B567" s="76"/>
    </row>
    <row r="568" ht="14.25">
      <c r="B568" s="76"/>
    </row>
    <row r="569" ht="14.25">
      <c r="B569" s="76"/>
    </row>
    <row r="570" ht="14.25">
      <c r="B570" s="76"/>
    </row>
    <row r="571" ht="14.25">
      <c r="B571" s="76"/>
    </row>
    <row r="572" ht="14.25">
      <c r="B572" s="76"/>
    </row>
    <row r="573" ht="14.25">
      <c r="B573" s="76"/>
    </row>
    <row r="574" ht="14.25">
      <c r="B574" s="76"/>
    </row>
    <row r="575" ht="14.25">
      <c r="B575" s="76"/>
    </row>
    <row r="576" ht="14.25">
      <c r="B576" s="76"/>
    </row>
    <row r="577" ht="14.25">
      <c r="B577" s="76"/>
    </row>
    <row r="578" ht="14.25">
      <c r="B578" s="76"/>
    </row>
    <row r="579" ht="14.25">
      <c r="B579" s="76"/>
    </row>
    <row r="580" ht="14.25">
      <c r="B580" s="76"/>
    </row>
    <row r="581" ht="14.25">
      <c r="B581" s="76"/>
    </row>
    <row r="582" ht="14.25">
      <c r="B582" s="76"/>
    </row>
    <row r="583" ht="14.25">
      <c r="B583" s="76"/>
    </row>
    <row r="584" ht="14.25">
      <c r="B584" s="76"/>
    </row>
    <row r="585" ht="14.25">
      <c r="B585" s="76"/>
    </row>
    <row r="586" ht="14.25">
      <c r="B586" s="76"/>
    </row>
    <row r="587" ht="14.25">
      <c r="B587" s="76"/>
    </row>
    <row r="588" ht="14.25">
      <c r="B588" s="76"/>
    </row>
    <row r="589" ht="14.25">
      <c r="B589" s="76"/>
    </row>
    <row r="590" ht="14.25">
      <c r="B590" s="76"/>
    </row>
    <row r="591" ht="14.25">
      <c r="B591" s="76"/>
    </row>
    <row r="592" ht="14.25">
      <c r="B592" s="76"/>
    </row>
    <row r="593" ht="14.25">
      <c r="B593" s="76"/>
    </row>
    <row r="594" ht="14.25">
      <c r="B594" s="76"/>
    </row>
    <row r="595" ht="14.25">
      <c r="B595" s="76"/>
    </row>
    <row r="596" ht="14.25">
      <c r="B596" s="76"/>
    </row>
    <row r="597" ht="14.25">
      <c r="B597" s="76"/>
    </row>
    <row r="598" ht="14.25">
      <c r="B598" s="76"/>
    </row>
    <row r="599" ht="14.25">
      <c r="B599" s="76"/>
    </row>
    <row r="600" ht="14.25">
      <c r="B600" s="76"/>
    </row>
    <row r="601" ht="14.25">
      <c r="B601" s="76"/>
    </row>
    <row r="602" ht="14.25">
      <c r="B602" s="76"/>
    </row>
    <row r="603" ht="14.25">
      <c r="B603" s="76"/>
    </row>
    <row r="604" ht="14.25">
      <c r="B604" s="76"/>
    </row>
    <row r="605" ht="14.25">
      <c r="B605" s="76"/>
    </row>
    <row r="606" ht="14.25">
      <c r="B606" s="76"/>
    </row>
    <row r="607" ht="14.25">
      <c r="B607" s="76"/>
    </row>
    <row r="608" ht="14.25">
      <c r="B608" s="76"/>
    </row>
    <row r="609" ht="14.25">
      <c r="B609" s="76"/>
    </row>
    <row r="610" ht="14.25">
      <c r="B610" s="76"/>
    </row>
    <row r="611" ht="14.25">
      <c r="B611" s="76"/>
    </row>
    <row r="612" ht="14.25">
      <c r="B612" s="76"/>
    </row>
    <row r="613" ht="14.25">
      <c r="B613" s="76"/>
    </row>
    <row r="614" ht="14.25">
      <c r="B614" s="76"/>
    </row>
    <row r="615" ht="14.25">
      <c r="B615" s="76"/>
    </row>
    <row r="616" ht="14.25">
      <c r="B616" s="76"/>
    </row>
    <row r="617" ht="14.25">
      <c r="B617" s="76"/>
    </row>
    <row r="618" ht="14.25">
      <c r="B618" s="76"/>
    </row>
    <row r="619" ht="14.25">
      <c r="B619" s="76"/>
    </row>
    <row r="620" ht="14.25">
      <c r="B620" s="76"/>
    </row>
    <row r="621" ht="14.25">
      <c r="B621" s="76"/>
    </row>
    <row r="622" ht="14.25">
      <c r="B622" s="76"/>
    </row>
    <row r="623" ht="14.25">
      <c r="B623" s="76"/>
    </row>
    <row r="624" ht="14.25">
      <c r="B624" s="76"/>
    </row>
    <row r="625" ht="14.25">
      <c r="B625" s="76"/>
    </row>
    <row r="626" ht="14.25">
      <c r="B626" s="76"/>
    </row>
    <row r="627" ht="14.25">
      <c r="B627" s="76"/>
    </row>
    <row r="628" ht="14.25">
      <c r="B628" s="76"/>
    </row>
    <row r="629" ht="14.25">
      <c r="B629" s="76"/>
    </row>
    <row r="630" ht="14.25">
      <c r="B630" s="76"/>
    </row>
    <row r="631" ht="14.25">
      <c r="B631" s="76"/>
    </row>
    <row r="632" ht="14.25">
      <c r="B632" s="76"/>
    </row>
    <row r="633" ht="14.25">
      <c r="B633" s="76"/>
    </row>
    <row r="634" ht="14.25">
      <c r="B634" s="76"/>
    </row>
    <row r="635" ht="14.25">
      <c r="B635" s="76"/>
    </row>
    <row r="636" ht="14.25">
      <c r="B636" s="76"/>
    </row>
    <row r="637" ht="14.25">
      <c r="B637" s="76"/>
    </row>
    <row r="638" ht="14.25">
      <c r="B638" s="76"/>
    </row>
    <row r="639" ht="14.25">
      <c r="B639" s="76"/>
    </row>
    <row r="640" ht="14.25">
      <c r="B640" s="76"/>
    </row>
    <row r="641" ht="14.25">
      <c r="B641" s="76"/>
    </row>
    <row r="642" ht="14.25">
      <c r="B642" s="76"/>
    </row>
    <row r="643" ht="14.25">
      <c r="B643" s="76"/>
    </row>
    <row r="644" ht="14.25">
      <c r="B644" s="76"/>
    </row>
    <row r="645" ht="14.25">
      <c r="B645" s="76"/>
    </row>
    <row r="646" ht="14.25">
      <c r="B646" s="76"/>
    </row>
    <row r="647" ht="14.25">
      <c r="B647" s="76"/>
    </row>
    <row r="648" ht="14.25">
      <c r="B648" s="76"/>
    </row>
    <row r="649" ht="14.25">
      <c r="B649" s="76"/>
    </row>
    <row r="650" ht="14.25">
      <c r="B650" s="76"/>
    </row>
    <row r="651" ht="14.25">
      <c r="B651" s="76"/>
    </row>
    <row r="652" ht="14.25">
      <c r="B652" s="76"/>
    </row>
    <row r="653" ht="14.25">
      <c r="B653" s="76"/>
    </row>
    <row r="654" ht="14.25">
      <c r="B654" s="76"/>
    </row>
    <row r="655" ht="14.25">
      <c r="B655" s="76"/>
    </row>
    <row r="656" ht="14.25">
      <c r="B656" s="76"/>
    </row>
    <row r="657" ht="14.25">
      <c r="B657" s="76"/>
    </row>
    <row r="658" ht="14.25">
      <c r="B658" s="76"/>
    </row>
    <row r="659" ht="14.25">
      <c r="B659" s="76"/>
    </row>
    <row r="660" ht="14.25">
      <c r="B660" s="76"/>
    </row>
    <row r="661" ht="14.25">
      <c r="B661" s="76"/>
    </row>
    <row r="662" ht="14.25">
      <c r="B662" s="76"/>
    </row>
    <row r="663" ht="14.25">
      <c r="B663" s="76"/>
    </row>
    <row r="664" ht="14.25">
      <c r="B664" s="76"/>
    </row>
    <row r="665" ht="14.25">
      <c r="B665" s="76"/>
    </row>
    <row r="666" ht="14.25">
      <c r="B666" s="76"/>
    </row>
    <row r="667" ht="14.25">
      <c r="B667" s="76"/>
    </row>
    <row r="668" ht="14.25">
      <c r="B668" s="76"/>
    </row>
    <row r="669" ht="14.25">
      <c r="B669" s="76"/>
    </row>
    <row r="670" ht="14.25">
      <c r="B670" s="76"/>
    </row>
    <row r="671" ht="14.25">
      <c r="B671" s="76"/>
    </row>
    <row r="672" ht="14.25">
      <c r="B672" s="76"/>
    </row>
    <row r="673" ht="14.25">
      <c r="B673" s="76"/>
    </row>
    <row r="674" ht="14.25">
      <c r="B674" s="76"/>
    </row>
    <row r="675" ht="14.25">
      <c r="B675" s="76"/>
    </row>
    <row r="676" ht="14.25">
      <c r="B676" s="76"/>
    </row>
    <row r="677" ht="14.25">
      <c r="B677" s="76"/>
    </row>
    <row r="678" ht="14.25">
      <c r="B678" s="76"/>
    </row>
    <row r="679" ht="14.25">
      <c r="B679" s="76"/>
    </row>
    <row r="680" ht="14.25">
      <c r="B680" s="76"/>
    </row>
    <row r="681" ht="14.25">
      <c r="B681" s="76"/>
    </row>
    <row r="682" ht="14.25">
      <c r="B682" s="76"/>
    </row>
    <row r="683" ht="14.25">
      <c r="B683" s="76"/>
    </row>
  </sheetData>
  <sheetProtection/>
  <mergeCells count="106">
    <mergeCell ref="B85:B96"/>
    <mergeCell ref="C105:C111"/>
    <mergeCell ref="B79:B84"/>
    <mergeCell ref="A123:A126"/>
    <mergeCell ref="A97:A104"/>
    <mergeCell ref="A117:A119"/>
    <mergeCell ref="A105:A111"/>
    <mergeCell ref="C120:C122"/>
    <mergeCell ref="B120:B122"/>
    <mergeCell ref="B97:B104"/>
    <mergeCell ref="A120:A122"/>
    <mergeCell ref="A58:A60"/>
    <mergeCell ref="A61:A72"/>
    <mergeCell ref="A73:A78"/>
    <mergeCell ref="A79:A84"/>
    <mergeCell ref="A85:A95"/>
    <mergeCell ref="B28:B32"/>
    <mergeCell ref="J28:J32"/>
    <mergeCell ref="K28:K32"/>
    <mergeCell ref="A49:A53"/>
    <mergeCell ref="A45:A48"/>
    <mergeCell ref="A33:A44"/>
    <mergeCell ref="C33:C44"/>
    <mergeCell ref="J33:J44"/>
    <mergeCell ref="C28:C32"/>
    <mergeCell ref="B49:B53"/>
    <mergeCell ref="G1:K1"/>
    <mergeCell ref="G2:K2"/>
    <mergeCell ref="C133:J133"/>
    <mergeCell ref="C117:C119"/>
    <mergeCell ref="B117:B119"/>
    <mergeCell ref="A130:D130"/>
    <mergeCell ref="E130:H130"/>
    <mergeCell ref="I130:J130"/>
    <mergeCell ref="J123:J126"/>
    <mergeCell ref="B105:B111"/>
    <mergeCell ref="E131:H131"/>
    <mergeCell ref="I131:J131"/>
    <mergeCell ref="C112:C115"/>
    <mergeCell ref="B112:B115"/>
    <mergeCell ref="J117:J119"/>
    <mergeCell ref="J112:J115"/>
    <mergeCell ref="B123:B126"/>
    <mergeCell ref="C123:C126"/>
    <mergeCell ref="J120:J122"/>
    <mergeCell ref="C85:C96"/>
    <mergeCell ref="K120:K122"/>
    <mergeCell ref="J97:J104"/>
    <mergeCell ref="C79:C84"/>
    <mergeCell ref="J79:J84"/>
    <mergeCell ref="C97:C104"/>
    <mergeCell ref="J105:J111"/>
    <mergeCell ref="J85:J96"/>
    <mergeCell ref="J45:J48"/>
    <mergeCell ref="J5:J7"/>
    <mergeCell ref="J26:J27"/>
    <mergeCell ref="C5:C7"/>
    <mergeCell ref="D5:D7"/>
    <mergeCell ref="C54:C57"/>
    <mergeCell ref="C8:C12"/>
    <mergeCell ref="C26:C27"/>
    <mergeCell ref="B3:K3"/>
    <mergeCell ref="B13:B25"/>
    <mergeCell ref="C13:C25"/>
    <mergeCell ref="I5:I7"/>
    <mergeCell ref="E5:H6"/>
    <mergeCell ref="J13:J25"/>
    <mergeCell ref="B5:B7"/>
    <mergeCell ref="K5:K7"/>
    <mergeCell ref="K13:K25"/>
    <mergeCell ref="B8:B12"/>
    <mergeCell ref="K33:K44"/>
    <mergeCell ref="C73:C78"/>
    <mergeCell ref="B73:B78"/>
    <mergeCell ref="B58:B60"/>
    <mergeCell ref="C58:C60"/>
    <mergeCell ref="B45:B48"/>
    <mergeCell ref="B54:B57"/>
    <mergeCell ref="C49:C53"/>
    <mergeCell ref="C61:C72"/>
    <mergeCell ref="J58:J60"/>
    <mergeCell ref="A54:A57"/>
    <mergeCell ref="K58:K60"/>
    <mergeCell ref="K61:K72"/>
    <mergeCell ref="K73:K78"/>
    <mergeCell ref="K49:K53"/>
    <mergeCell ref="B61:B72"/>
    <mergeCell ref="J73:J78"/>
    <mergeCell ref="J54:J57"/>
    <mergeCell ref="J61:J72"/>
    <mergeCell ref="K123:K126"/>
    <mergeCell ref="K97:K104"/>
    <mergeCell ref="K105:K111"/>
    <mergeCell ref="K112:K115"/>
    <mergeCell ref="K117:K119"/>
    <mergeCell ref="K85:K96"/>
    <mergeCell ref="B33:B44"/>
    <mergeCell ref="C45:C48"/>
    <mergeCell ref="J8:J12"/>
    <mergeCell ref="K8:K12"/>
    <mergeCell ref="K79:K84"/>
    <mergeCell ref="K45:K48"/>
    <mergeCell ref="K54:K57"/>
    <mergeCell ref="J49:J53"/>
    <mergeCell ref="B26:B27"/>
    <mergeCell ref="K26:K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34">
      <selection activeCell="A3" sqref="A3:Y3"/>
    </sheetView>
  </sheetViews>
  <sheetFormatPr defaultColWidth="9.00390625" defaultRowHeight="12.75"/>
  <cols>
    <col min="1" max="1" width="3.25390625" style="62" customWidth="1"/>
    <col min="2" max="2" width="22.375" style="18" customWidth="1"/>
    <col min="3" max="3" width="16.125" style="18" customWidth="1"/>
    <col min="4" max="4" width="6.25390625" style="18" customWidth="1"/>
    <col min="5" max="5" width="4.75390625" style="18" customWidth="1"/>
    <col min="6" max="7" width="5.00390625" style="18" customWidth="1"/>
    <col min="8" max="9" width="4.75390625" style="18" customWidth="1"/>
    <col min="10" max="10" width="4.875" style="18" customWidth="1"/>
    <col min="11" max="11" width="5.00390625" style="18" customWidth="1"/>
    <col min="12" max="12" width="4.875" style="18" customWidth="1"/>
    <col min="13" max="13" width="4.25390625" style="18" customWidth="1"/>
    <col min="14" max="14" width="4.875" style="18" customWidth="1"/>
    <col min="15" max="16" width="4.375" style="18" customWidth="1"/>
    <col min="17" max="17" width="4.00390625" style="18" customWidth="1"/>
    <col min="18" max="18" width="4.875" style="18" customWidth="1"/>
    <col min="19" max="19" width="9.125" style="18" hidden="1" customWidth="1"/>
    <col min="20" max="20" width="5.125" style="18" customWidth="1"/>
    <col min="21" max="21" width="4.75390625" style="18" customWidth="1"/>
    <col min="22" max="22" width="4.375" style="18" customWidth="1"/>
    <col min="23" max="23" width="4.875" style="18" customWidth="1"/>
    <col min="24" max="24" width="5.25390625" style="18" customWidth="1"/>
    <col min="25" max="25" width="5.75390625" style="126" customWidth="1"/>
    <col min="26" max="26" width="9.125" style="165" customWidth="1"/>
    <col min="27" max="16384" width="9.125" style="18" customWidth="1"/>
  </cols>
  <sheetData>
    <row r="1" spans="16:25" ht="33" customHeight="1">
      <c r="P1" s="441" t="s">
        <v>369</v>
      </c>
      <c r="Q1" s="442"/>
      <c r="R1" s="442"/>
      <c r="S1" s="442"/>
      <c r="T1" s="442"/>
      <c r="U1" s="442"/>
      <c r="V1" s="442"/>
      <c r="W1" s="442"/>
      <c r="X1" s="442"/>
      <c r="Y1" s="442"/>
    </row>
    <row r="2" spans="16:25" ht="15.75">
      <c r="P2" s="443" t="s">
        <v>35</v>
      </c>
      <c r="Q2" s="443"/>
      <c r="R2" s="443"/>
      <c r="S2" s="443"/>
      <c r="T2" s="443"/>
      <c r="U2" s="443"/>
      <c r="V2" s="443"/>
      <c r="W2" s="443"/>
      <c r="X2" s="443"/>
      <c r="Y2" s="443"/>
    </row>
    <row r="3" spans="1:26" s="20" customFormat="1" ht="30.75" customHeight="1">
      <c r="A3" s="450" t="s">
        <v>551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166"/>
    </row>
    <row r="4" spans="1:25" ht="116.25" customHeight="1">
      <c r="A4" s="69"/>
      <c r="B4" s="48" t="s">
        <v>2</v>
      </c>
      <c r="C4" s="452" t="s">
        <v>9</v>
      </c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28" t="s">
        <v>10</v>
      </c>
      <c r="R4" s="428"/>
      <c r="S4" s="428"/>
      <c r="T4" s="428"/>
      <c r="U4" s="428"/>
      <c r="V4" s="428" t="s">
        <v>249</v>
      </c>
      <c r="W4" s="428"/>
      <c r="X4" s="428"/>
      <c r="Y4" s="428"/>
    </row>
    <row r="5" spans="1:25" ht="14.25" customHeight="1">
      <c r="A5" s="69"/>
      <c r="B5" s="250">
        <v>1</v>
      </c>
      <c r="C5" s="453">
        <v>2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28">
        <v>3</v>
      </c>
      <c r="R5" s="428"/>
      <c r="S5" s="428"/>
      <c r="T5" s="428"/>
      <c r="U5" s="428"/>
      <c r="V5" s="428">
        <v>2</v>
      </c>
      <c r="W5" s="428"/>
      <c r="X5" s="428"/>
      <c r="Y5" s="428"/>
    </row>
    <row r="6" spans="1:26" s="20" customFormat="1" ht="59.25" customHeight="1">
      <c r="A6" s="83"/>
      <c r="B6" s="23"/>
      <c r="C6" s="452" t="s">
        <v>235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370">
        <v>203</v>
      </c>
      <c r="R6" s="370"/>
      <c r="S6" s="370"/>
      <c r="T6" s="370"/>
      <c r="U6" s="370"/>
      <c r="V6" s="454">
        <f>Q6*100/(153+53)</f>
        <v>98.54368932038835</v>
      </c>
      <c r="W6" s="454"/>
      <c r="X6" s="454"/>
      <c r="Y6" s="454"/>
      <c r="Z6" s="166"/>
    </row>
    <row r="8" spans="1:25" ht="12.75" customHeight="1">
      <c r="A8" s="292" t="s">
        <v>2</v>
      </c>
      <c r="B8" s="428" t="s">
        <v>39</v>
      </c>
      <c r="C8" s="428" t="s">
        <v>40</v>
      </c>
      <c r="D8" s="282" t="s">
        <v>41</v>
      </c>
      <c r="E8" s="446" t="s">
        <v>42</v>
      </c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28" t="s">
        <v>46</v>
      </c>
      <c r="W8" s="428"/>
      <c r="X8" s="428"/>
      <c r="Y8" s="428"/>
    </row>
    <row r="9" spans="1:25" ht="7.5" customHeight="1">
      <c r="A9" s="293"/>
      <c r="B9" s="428"/>
      <c r="C9" s="428"/>
      <c r="D9" s="284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28"/>
      <c r="W9" s="428"/>
      <c r="X9" s="428"/>
      <c r="Y9" s="428"/>
    </row>
    <row r="10" spans="1:26" s="22" customFormat="1" ht="29.25" customHeight="1">
      <c r="A10" s="293"/>
      <c r="B10" s="428"/>
      <c r="C10" s="428"/>
      <c r="D10" s="284"/>
      <c r="E10" s="438" t="s">
        <v>43</v>
      </c>
      <c r="F10" s="439"/>
      <c r="G10" s="439"/>
      <c r="H10" s="440"/>
      <c r="I10" s="426" t="s">
        <v>44</v>
      </c>
      <c r="J10" s="426"/>
      <c r="K10" s="426"/>
      <c r="L10" s="426"/>
      <c r="M10" s="457" t="s">
        <v>45</v>
      </c>
      <c r="N10" s="457"/>
      <c r="O10" s="457"/>
      <c r="P10" s="457"/>
      <c r="Q10" s="444" t="s">
        <v>105</v>
      </c>
      <c r="R10" s="444"/>
      <c r="S10" s="444"/>
      <c r="T10" s="444"/>
      <c r="U10" s="445"/>
      <c r="V10" s="428"/>
      <c r="W10" s="428"/>
      <c r="X10" s="428"/>
      <c r="Y10" s="428"/>
      <c r="Z10" s="165"/>
    </row>
    <row r="11" spans="1:28" ht="107.25" customHeight="1">
      <c r="A11" s="293"/>
      <c r="B11" s="428"/>
      <c r="C11" s="428"/>
      <c r="D11" s="284"/>
      <c r="E11" s="429" t="s">
        <v>78</v>
      </c>
      <c r="F11" s="429" t="s">
        <v>47</v>
      </c>
      <c r="G11" s="429" t="s">
        <v>158</v>
      </c>
      <c r="H11" s="432" t="s">
        <v>192</v>
      </c>
      <c r="I11" s="434" t="s">
        <v>78</v>
      </c>
      <c r="J11" s="434" t="s">
        <v>47</v>
      </c>
      <c r="K11" s="434" t="s">
        <v>239</v>
      </c>
      <c r="L11" s="434" t="s">
        <v>192</v>
      </c>
      <c r="M11" s="427" t="s">
        <v>78</v>
      </c>
      <c r="N11" s="427" t="s">
        <v>47</v>
      </c>
      <c r="O11" s="427" t="s">
        <v>239</v>
      </c>
      <c r="P11" s="427" t="s">
        <v>192</v>
      </c>
      <c r="Q11" s="436" t="s">
        <v>78</v>
      </c>
      <c r="R11" s="436" t="s">
        <v>47</v>
      </c>
      <c r="S11" s="436" t="s">
        <v>48</v>
      </c>
      <c r="T11" s="436" t="s">
        <v>158</v>
      </c>
      <c r="U11" s="436" t="s">
        <v>192</v>
      </c>
      <c r="V11" s="436" t="s">
        <v>78</v>
      </c>
      <c r="W11" s="436" t="s">
        <v>47</v>
      </c>
      <c r="X11" s="436" t="s">
        <v>48</v>
      </c>
      <c r="Y11" s="430" t="s">
        <v>278</v>
      </c>
      <c r="AA11" s="450"/>
      <c r="AB11" s="450"/>
    </row>
    <row r="12" spans="1:25" ht="27" customHeight="1">
      <c r="A12" s="294"/>
      <c r="B12" s="428"/>
      <c r="C12" s="428"/>
      <c r="D12" s="283"/>
      <c r="E12" s="429"/>
      <c r="F12" s="429"/>
      <c r="G12" s="429"/>
      <c r="H12" s="433"/>
      <c r="I12" s="434"/>
      <c r="J12" s="434"/>
      <c r="K12" s="434"/>
      <c r="L12" s="434"/>
      <c r="M12" s="427"/>
      <c r="N12" s="427"/>
      <c r="O12" s="427"/>
      <c r="P12" s="427"/>
      <c r="Q12" s="436"/>
      <c r="R12" s="436"/>
      <c r="S12" s="436"/>
      <c r="T12" s="436"/>
      <c r="U12" s="436"/>
      <c r="V12" s="436"/>
      <c r="W12" s="436"/>
      <c r="X12" s="436"/>
      <c r="Y12" s="430"/>
    </row>
    <row r="13" spans="1:25" ht="15" customHeight="1">
      <c r="A13" s="103"/>
      <c r="B13" s="423" t="s">
        <v>283</v>
      </c>
      <c r="C13" s="424"/>
      <c r="D13" s="4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8"/>
      <c r="R13" s="26"/>
      <c r="S13" s="26"/>
      <c r="T13" s="26"/>
      <c r="U13" s="26"/>
      <c r="V13" s="27"/>
      <c r="W13" s="23"/>
      <c r="X13" s="23"/>
      <c r="Y13" s="102"/>
    </row>
    <row r="14" spans="1:27" ht="38.25">
      <c r="A14" s="65">
        <v>1</v>
      </c>
      <c r="B14" s="24" t="s">
        <v>486</v>
      </c>
      <c r="C14" s="23" t="s">
        <v>240</v>
      </c>
      <c r="D14" s="48">
        <v>1</v>
      </c>
      <c r="E14" s="104">
        <v>1</v>
      </c>
      <c r="F14" s="104">
        <v>7</v>
      </c>
      <c r="G14" s="104">
        <v>2</v>
      </c>
      <c r="H14" s="104">
        <f>E14*G14</f>
        <v>2</v>
      </c>
      <c r="I14" s="106"/>
      <c r="J14" s="106"/>
      <c r="K14" s="106"/>
      <c r="L14" s="106"/>
      <c r="M14" s="107"/>
      <c r="N14" s="107"/>
      <c r="O14" s="107"/>
      <c r="P14" s="107"/>
      <c r="Q14" s="48"/>
      <c r="R14" s="48"/>
      <c r="S14" s="48"/>
      <c r="T14" s="48"/>
      <c r="U14" s="48"/>
      <c r="V14" s="48">
        <f>E14</f>
        <v>1</v>
      </c>
      <c r="W14" s="48">
        <f>F14+J14+N14+R14</f>
        <v>7</v>
      </c>
      <c r="X14" s="48">
        <f>G14+L14+P14+U14</f>
        <v>2</v>
      </c>
      <c r="Y14" s="163">
        <f>X14</f>
        <v>2</v>
      </c>
      <c r="Z14" s="165">
        <f>Y14/18</f>
        <v>0.1111111111111111</v>
      </c>
      <c r="AA14" s="164"/>
    </row>
    <row r="15" spans="1:27" ht="25.5">
      <c r="A15" s="65">
        <v>2</v>
      </c>
      <c r="B15" s="24" t="s">
        <v>487</v>
      </c>
      <c r="C15" s="23" t="s">
        <v>444</v>
      </c>
      <c r="D15" s="48">
        <v>1</v>
      </c>
      <c r="E15" s="104">
        <v>1</v>
      </c>
      <c r="F15" s="104">
        <v>7</v>
      </c>
      <c r="G15" s="104">
        <v>2</v>
      </c>
      <c r="H15" s="104">
        <v>2</v>
      </c>
      <c r="I15" s="106"/>
      <c r="J15" s="106"/>
      <c r="K15" s="106"/>
      <c r="L15" s="106"/>
      <c r="M15" s="107"/>
      <c r="N15" s="107"/>
      <c r="O15" s="107"/>
      <c r="P15" s="107"/>
      <c r="Q15" s="48"/>
      <c r="R15" s="48"/>
      <c r="S15" s="48"/>
      <c r="T15" s="48"/>
      <c r="U15" s="48"/>
      <c r="V15" s="48">
        <f>E15+I15+M15+Q12</f>
        <v>1</v>
      </c>
      <c r="W15" s="48">
        <f>F15+J15+N15+R15</f>
        <v>7</v>
      </c>
      <c r="X15" s="48">
        <f>G15+L15+P15+U15</f>
        <v>2</v>
      </c>
      <c r="Y15" s="163">
        <f>X15</f>
        <v>2</v>
      </c>
      <c r="Z15" s="165">
        <f>Y15/18</f>
        <v>0.1111111111111111</v>
      </c>
      <c r="AA15" s="164"/>
    </row>
    <row r="16" spans="1:27" ht="25.5">
      <c r="A16" s="65">
        <v>3</v>
      </c>
      <c r="B16" s="24" t="s">
        <v>488</v>
      </c>
      <c r="C16" s="23" t="s">
        <v>489</v>
      </c>
      <c r="D16" s="48">
        <v>1</v>
      </c>
      <c r="E16" s="104">
        <v>1</v>
      </c>
      <c r="F16" s="104">
        <v>7</v>
      </c>
      <c r="G16" s="104">
        <v>4</v>
      </c>
      <c r="H16" s="104">
        <f>E16*G16</f>
        <v>4</v>
      </c>
      <c r="I16" s="106"/>
      <c r="J16" s="106"/>
      <c r="K16" s="106"/>
      <c r="L16" s="106"/>
      <c r="M16" s="107"/>
      <c r="N16" s="107"/>
      <c r="O16" s="107"/>
      <c r="P16" s="107"/>
      <c r="Q16" s="48"/>
      <c r="R16" s="48"/>
      <c r="S16" s="48"/>
      <c r="T16" s="48"/>
      <c r="U16" s="48"/>
      <c r="V16" s="48">
        <f>E16+I16+M16+Q13</f>
        <v>1</v>
      </c>
      <c r="W16" s="48">
        <f>F16+J16+N16+R16</f>
        <v>7</v>
      </c>
      <c r="X16" s="48">
        <f>G16+L16+P16+U16</f>
        <v>4</v>
      </c>
      <c r="Y16" s="163">
        <f>X16</f>
        <v>4</v>
      </c>
      <c r="Z16" s="165">
        <f>Y16/18</f>
        <v>0.2222222222222222</v>
      </c>
      <c r="AA16" s="164"/>
    </row>
    <row r="17" spans="1:27" ht="15">
      <c r="A17" s="65"/>
      <c r="B17" s="423" t="s">
        <v>279</v>
      </c>
      <c r="C17" s="455"/>
      <c r="D17" s="456"/>
      <c r="E17" s="104"/>
      <c r="F17" s="104"/>
      <c r="G17" s="104"/>
      <c r="H17" s="104"/>
      <c r="I17" s="106"/>
      <c r="J17" s="106"/>
      <c r="K17" s="106"/>
      <c r="L17" s="106"/>
      <c r="M17" s="107"/>
      <c r="N17" s="107"/>
      <c r="O17" s="107"/>
      <c r="P17" s="107"/>
      <c r="Q17" s="48"/>
      <c r="R17" s="48"/>
      <c r="S17" s="48"/>
      <c r="T17" s="48"/>
      <c r="U17" s="48"/>
      <c r="V17" s="48"/>
      <c r="W17" s="48"/>
      <c r="X17" s="48"/>
      <c r="Y17" s="163"/>
      <c r="AA17" s="164"/>
    </row>
    <row r="18" spans="1:27" ht="25.5">
      <c r="A18" s="65">
        <v>4</v>
      </c>
      <c r="B18" s="24" t="s">
        <v>490</v>
      </c>
      <c r="C18" s="51" t="s">
        <v>114</v>
      </c>
      <c r="D18" s="48"/>
      <c r="E18" s="104"/>
      <c r="F18" s="104"/>
      <c r="G18" s="104"/>
      <c r="H18" s="104"/>
      <c r="I18" s="106"/>
      <c r="J18" s="106"/>
      <c r="K18" s="106"/>
      <c r="L18" s="106"/>
      <c r="M18" s="107">
        <v>1</v>
      </c>
      <c r="N18" s="107">
        <v>12</v>
      </c>
      <c r="O18" s="107">
        <v>2</v>
      </c>
      <c r="P18" s="107">
        <f>M18*O18</f>
        <v>2</v>
      </c>
      <c r="Q18" s="21"/>
      <c r="R18" s="48"/>
      <c r="S18" s="48"/>
      <c r="T18" s="48"/>
      <c r="U18" s="48"/>
      <c r="V18" s="48">
        <f>E18+I18+M18+Q17</f>
        <v>1</v>
      </c>
      <c r="W18" s="48">
        <f>F18+J18+N18+R18</f>
        <v>12</v>
      </c>
      <c r="X18" s="48">
        <f>G18+L18+P18+U18</f>
        <v>2</v>
      </c>
      <c r="Y18" s="96">
        <f>X18</f>
        <v>2</v>
      </c>
      <c r="Z18" s="165">
        <f>Y18/18</f>
        <v>0.1111111111111111</v>
      </c>
      <c r="AA18" s="164"/>
    </row>
    <row r="19" spans="1:27" ht="12.75" customHeight="1">
      <c r="A19" s="65"/>
      <c r="B19" s="423" t="s">
        <v>281</v>
      </c>
      <c r="C19" s="424"/>
      <c r="D19" s="425"/>
      <c r="E19" s="37"/>
      <c r="F19" s="28"/>
      <c r="G19" s="37"/>
      <c r="H19" s="43"/>
      <c r="I19" s="44"/>
      <c r="J19" s="44"/>
      <c r="K19" s="44"/>
      <c r="L19" s="44"/>
      <c r="M19" s="80"/>
      <c r="N19" s="80"/>
      <c r="O19" s="80"/>
      <c r="P19" s="80"/>
      <c r="Q19" s="48"/>
      <c r="R19" s="21"/>
      <c r="S19" s="21"/>
      <c r="T19" s="21"/>
      <c r="U19" s="21"/>
      <c r="V19" s="21"/>
      <c r="W19" s="21"/>
      <c r="X19" s="21"/>
      <c r="Y19" s="145"/>
      <c r="AA19" s="164"/>
    </row>
    <row r="20" spans="1:27" ht="30" customHeight="1">
      <c r="A20" s="65">
        <v>5</v>
      </c>
      <c r="B20" s="24" t="s">
        <v>491</v>
      </c>
      <c r="C20" s="50" t="s">
        <v>419</v>
      </c>
      <c r="D20" s="48">
        <v>1</v>
      </c>
      <c r="E20" s="104"/>
      <c r="F20" s="105"/>
      <c r="G20" s="104"/>
      <c r="H20" s="104"/>
      <c r="I20" s="106"/>
      <c r="J20" s="106"/>
      <c r="K20" s="106"/>
      <c r="L20" s="106"/>
      <c r="M20" s="107">
        <v>1</v>
      </c>
      <c r="N20" s="107">
        <v>15</v>
      </c>
      <c r="O20" s="107">
        <v>4</v>
      </c>
      <c r="P20" s="107">
        <f>M20*O20</f>
        <v>4</v>
      </c>
      <c r="Q20" s="48"/>
      <c r="R20" s="48"/>
      <c r="S20" s="48"/>
      <c r="T20" s="48"/>
      <c r="U20" s="48"/>
      <c r="V20" s="48">
        <f>E20+I20+M20+Q19</f>
        <v>1</v>
      </c>
      <c r="W20" s="48">
        <f>F20+J20+N20+R20</f>
        <v>15</v>
      </c>
      <c r="X20" s="48">
        <f>G20+L20+P20+U20</f>
        <v>4</v>
      </c>
      <c r="Y20" s="96">
        <f>X20</f>
        <v>4</v>
      </c>
      <c r="Z20" s="165">
        <f>Y20/18</f>
        <v>0.2222222222222222</v>
      </c>
      <c r="AA20" s="164"/>
    </row>
    <row r="21" spans="1:27" ht="28.5" customHeight="1">
      <c r="A21" s="65">
        <v>6</v>
      </c>
      <c r="B21" s="24" t="s">
        <v>492</v>
      </c>
      <c r="C21" s="50" t="s">
        <v>150</v>
      </c>
      <c r="D21" s="48">
        <v>1</v>
      </c>
      <c r="E21" s="104">
        <v>1</v>
      </c>
      <c r="F21" s="104">
        <v>7</v>
      </c>
      <c r="G21" s="104">
        <v>2</v>
      </c>
      <c r="H21" s="104">
        <f>E21*G21</f>
        <v>2</v>
      </c>
      <c r="I21" s="106"/>
      <c r="J21" s="106"/>
      <c r="K21" s="106"/>
      <c r="L21" s="106"/>
      <c r="M21" s="107"/>
      <c r="N21" s="107"/>
      <c r="O21" s="107"/>
      <c r="P21" s="107"/>
      <c r="Q21" s="48"/>
      <c r="R21" s="48"/>
      <c r="S21" s="48"/>
      <c r="T21" s="48"/>
      <c r="U21" s="48"/>
      <c r="V21" s="48">
        <f>E21+I21+M21+Q20</f>
        <v>1</v>
      </c>
      <c r="W21" s="48">
        <f>F21+J21+N21+R21</f>
        <v>7</v>
      </c>
      <c r="X21" s="48">
        <f>G21+L21+P21+U21</f>
        <v>2</v>
      </c>
      <c r="Y21" s="96">
        <f>X21</f>
        <v>2</v>
      </c>
      <c r="Z21" s="165">
        <f>Y21/18</f>
        <v>0.1111111111111111</v>
      </c>
      <c r="AA21" s="164"/>
    </row>
    <row r="22" spans="1:27" ht="18.75" customHeight="1">
      <c r="A22" s="66">
        <v>7</v>
      </c>
      <c r="B22" s="23" t="s">
        <v>493</v>
      </c>
      <c r="C22" s="50" t="s">
        <v>104</v>
      </c>
      <c r="D22" s="48">
        <v>3</v>
      </c>
      <c r="E22" s="104"/>
      <c r="F22" s="105"/>
      <c r="G22" s="104"/>
      <c r="H22" s="104"/>
      <c r="I22" s="106">
        <v>1</v>
      </c>
      <c r="J22" s="106">
        <v>15</v>
      </c>
      <c r="K22" s="106">
        <v>2</v>
      </c>
      <c r="L22" s="106">
        <f>I22*K22</f>
        <v>2</v>
      </c>
      <c r="M22" s="107">
        <v>1</v>
      </c>
      <c r="N22" s="107">
        <v>15</v>
      </c>
      <c r="O22" s="107">
        <v>3</v>
      </c>
      <c r="P22" s="107">
        <f>M22*O22</f>
        <v>3</v>
      </c>
      <c r="Q22" s="48"/>
      <c r="R22" s="48"/>
      <c r="S22" s="48"/>
      <c r="T22" s="48"/>
      <c r="U22" s="48"/>
      <c r="V22" s="48">
        <f>I22+M22+Q22</f>
        <v>2</v>
      </c>
      <c r="W22" s="48">
        <f>F22+J22+N22+R22</f>
        <v>30</v>
      </c>
      <c r="X22" s="48">
        <f>G22+L22+P22+U22</f>
        <v>5</v>
      </c>
      <c r="Y22" s="372">
        <f>X22+X23</f>
        <v>7</v>
      </c>
      <c r="Z22" s="451">
        <f>Y22/18</f>
        <v>0.3888888888888889</v>
      </c>
      <c r="AA22" s="164"/>
    </row>
    <row r="23" spans="1:27" ht="27.75" customHeight="1">
      <c r="A23" s="66">
        <v>8</v>
      </c>
      <c r="B23" s="23" t="s">
        <v>494</v>
      </c>
      <c r="C23" s="50" t="s">
        <v>104</v>
      </c>
      <c r="D23" s="48">
        <v>1</v>
      </c>
      <c r="E23" s="104"/>
      <c r="F23" s="105"/>
      <c r="G23" s="104"/>
      <c r="H23" s="104"/>
      <c r="I23" s="106"/>
      <c r="J23" s="106"/>
      <c r="K23" s="106"/>
      <c r="L23" s="106"/>
      <c r="M23" s="107"/>
      <c r="N23" s="107"/>
      <c r="O23" s="107"/>
      <c r="P23" s="107"/>
      <c r="Q23" s="48">
        <v>1</v>
      </c>
      <c r="R23" s="48">
        <v>10</v>
      </c>
      <c r="S23" s="48">
        <v>2</v>
      </c>
      <c r="T23" s="48">
        <v>2</v>
      </c>
      <c r="U23" s="48">
        <v>2</v>
      </c>
      <c r="V23" s="48">
        <f>Q23</f>
        <v>1</v>
      </c>
      <c r="W23" s="48">
        <f>F23+J23+N23+R23</f>
        <v>10</v>
      </c>
      <c r="X23" s="48">
        <f>G23+L23+P23+U23</f>
        <v>2</v>
      </c>
      <c r="Y23" s="437"/>
      <c r="Z23" s="451"/>
      <c r="AA23" s="164"/>
    </row>
    <row r="24" spans="1:27" ht="52.5" customHeight="1">
      <c r="A24" s="65">
        <v>9</v>
      </c>
      <c r="B24" s="24" t="s">
        <v>495</v>
      </c>
      <c r="C24" s="51" t="s">
        <v>91</v>
      </c>
      <c r="D24" s="48">
        <v>3</v>
      </c>
      <c r="E24" s="104"/>
      <c r="F24" s="105"/>
      <c r="G24" s="104"/>
      <c r="H24" s="104"/>
      <c r="I24" s="106"/>
      <c r="J24" s="106"/>
      <c r="K24" s="106"/>
      <c r="L24" s="106"/>
      <c r="M24" s="107">
        <v>1</v>
      </c>
      <c r="N24" s="107">
        <v>12</v>
      </c>
      <c r="O24" s="107">
        <v>4</v>
      </c>
      <c r="P24" s="107">
        <f>M24*O24</f>
        <v>4</v>
      </c>
      <c r="Q24" s="48"/>
      <c r="R24" s="48"/>
      <c r="S24" s="48"/>
      <c r="T24" s="48"/>
      <c r="U24" s="48"/>
      <c r="V24" s="48">
        <f>I24+M24+Q24</f>
        <v>1</v>
      </c>
      <c r="W24" s="48">
        <f>F24+J24+N24+R24</f>
        <v>12</v>
      </c>
      <c r="X24" s="48">
        <f>G24+L24+P24+U24</f>
        <v>4</v>
      </c>
      <c r="Y24" s="96">
        <f>X24</f>
        <v>4</v>
      </c>
      <c r="Z24" s="165">
        <f>Y24/18</f>
        <v>0.2222222222222222</v>
      </c>
      <c r="AA24" s="164"/>
    </row>
    <row r="25" spans="1:27" ht="39.75" customHeight="1">
      <c r="A25" s="65">
        <v>10</v>
      </c>
      <c r="B25" s="51" t="s">
        <v>496</v>
      </c>
      <c r="C25" s="50" t="s">
        <v>150</v>
      </c>
      <c r="D25" s="48">
        <v>1</v>
      </c>
      <c r="E25" s="104"/>
      <c r="F25" s="105"/>
      <c r="G25" s="104"/>
      <c r="H25" s="104"/>
      <c r="I25" s="106">
        <v>1</v>
      </c>
      <c r="J25" s="106">
        <v>15</v>
      </c>
      <c r="K25" s="106">
        <v>2</v>
      </c>
      <c r="L25" s="106">
        <f>I25*K25</f>
        <v>2</v>
      </c>
      <c r="M25" s="107"/>
      <c r="N25" s="107"/>
      <c r="O25" s="107"/>
      <c r="P25" s="107"/>
      <c r="Q25" s="48"/>
      <c r="R25" s="48"/>
      <c r="S25" s="48"/>
      <c r="T25" s="48"/>
      <c r="U25" s="48"/>
      <c r="V25" s="48">
        <v>1</v>
      </c>
      <c r="W25" s="48">
        <f>J25</f>
        <v>15</v>
      </c>
      <c r="X25" s="48">
        <v>2</v>
      </c>
      <c r="Y25" s="96">
        <f>X25</f>
        <v>2</v>
      </c>
      <c r="Z25" s="165">
        <f>Y25/18</f>
        <v>0.1111111111111111</v>
      </c>
      <c r="AA25" s="164"/>
    </row>
    <row r="26" spans="1:27" ht="30" customHeight="1">
      <c r="A26" s="65">
        <v>11</v>
      </c>
      <c r="B26" s="51" t="s">
        <v>497</v>
      </c>
      <c r="C26" s="50" t="s">
        <v>113</v>
      </c>
      <c r="D26" s="48">
        <v>1</v>
      </c>
      <c r="E26" s="104"/>
      <c r="F26" s="105"/>
      <c r="G26" s="104"/>
      <c r="H26" s="104"/>
      <c r="I26" s="106"/>
      <c r="J26" s="106"/>
      <c r="K26" s="106"/>
      <c r="L26" s="106"/>
      <c r="M26" s="107">
        <v>1</v>
      </c>
      <c r="N26" s="107">
        <v>15</v>
      </c>
      <c r="O26" s="107">
        <v>2</v>
      </c>
      <c r="P26" s="107">
        <f>M26*O26</f>
        <v>2</v>
      </c>
      <c r="Q26" s="26"/>
      <c r="R26" s="48"/>
      <c r="S26" s="48"/>
      <c r="T26" s="48"/>
      <c r="U26" s="48"/>
      <c r="V26" s="48">
        <f>E26+I26+M26+Q25</f>
        <v>1</v>
      </c>
      <c r="W26" s="48">
        <f>F26+J26+N26+R26</f>
        <v>15</v>
      </c>
      <c r="X26" s="48">
        <f>G26+L26+P26+U26</f>
        <v>2</v>
      </c>
      <c r="Y26" s="96">
        <f>X26</f>
        <v>2</v>
      </c>
      <c r="Z26" s="165">
        <f>Y26/18</f>
        <v>0.1111111111111111</v>
      </c>
      <c r="AA26" s="164"/>
    </row>
    <row r="27" spans="1:27" ht="14.25" customHeight="1">
      <c r="A27" s="103"/>
      <c r="B27" s="423" t="s">
        <v>280</v>
      </c>
      <c r="C27" s="424"/>
      <c r="D27" s="425"/>
      <c r="E27" s="26"/>
      <c r="F27" s="2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48"/>
      <c r="R27" s="26"/>
      <c r="S27" s="26"/>
      <c r="T27" s="26"/>
      <c r="U27" s="27"/>
      <c r="V27" s="21"/>
      <c r="W27" s="21"/>
      <c r="X27" s="21"/>
      <c r="Y27" s="25"/>
      <c r="AA27" s="164"/>
    </row>
    <row r="28" spans="1:26" ht="38.25">
      <c r="A28" s="65">
        <v>12</v>
      </c>
      <c r="B28" s="24" t="s">
        <v>498</v>
      </c>
      <c r="C28" s="50" t="s">
        <v>103</v>
      </c>
      <c r="D28" s="48">
        <v>1</v>
      </c>
      <c r="E28" s="104">
        <v>1</v>
      </c>
      <c r="F28" s="104">
        <v>8</v>
      </c>
      <c r="G28" s="104">
        <v>2</v>
      </c>
      <c r="H28" s="104">
        <f>D28*G28</f>
        <v>2</v>
      </c>
      <c r="I28" s="106"/>
      <c r="J28" s="106"/>
      <c r="K28" s="106"/>
      <c r="L28" s="106"/>
      <c r="M28" s="107"/>
      <c r="N28" s="107"/>
      <c r="O28" s="107"/>
      <c r="P28" s="107"/>
      <c r="Q28" s="26"/>
      <c r="R28" s="48"/>
      <c r="S28" s="48"/>
      <c r="T28" s="48"/>
      <c r="U28" s="48"/>
      <c r="V28" s="48">
        <f>E28+I28+M28+Q25</f>
        <v>1</v>
      </c>
      <c r="W28" s="48">
        <f>F28+J28+N28+R28</f>
        <v>8</v>
      </c>
      <c r="X28" s="48">
        <f>G28+L28+P28+U28</f>
        <v>2</v>
      </c>
      <c r="Y28" s="96">
        <f>X28</f>
        <v>2</v>
      </c>
      <c r="Z28" s="165">
        <f>Y28/18</f>
        <v>0.1111111111111111</v>
      </c>
    </row>
    <row r="29" spans="1:26" ht="14.25">
      <c r="A29" s="65">
        <v>13</v>
      </c>
      <c r="B29" s="24" t="s">
        <v>479</v>
      </c>
      <c r="C29" s="50" t="s">
        <v>443</v>
      </c>
      <c r="D29" s="48">
        <v>1</v>
      </c>
      <c r="E29" s="104"/>
      <c r="F29" s="104"/>
      <c r="G29" s="104"/>
      <c r="H29" s="104"/>
      <c r="I29" s="106"/>
      <c r="J29" s="106"/>
      <c r="K29" s="106"/>
      <c r="L29" s="106"/>
      <c r="M29" s="107">
        <v>1</v>
      </c>
      <c r="N29" s="107">
        <v>12</v>
      </c>
      <c r="O29" s="107">
        <v>2</v>
      </c>
      <c r="P29" s="107">
        <v>2</v>
      </c>
      <c r="Q29" s="26"/>
      <c r="R29" s="48"/>
      <c r="S29" s="48"/>
      <c r="T29" s="48"/>
      <c r="U29" s="48"/>
      <c r="V29" s="48">
        <f>E29+I29+M29+Q26</f>
        <v>1</v>
      </c>
      <c r="W29" s="48">
        <f>F29+J29+N29+R29</f>
        <v>12</v>
      </c>
      <c r="X29" s="48">
        <f>G29+L29+P29+U29</f>
        <v>2</v>
      </c>
      <c r="Y29" s="96">
        <f>X29</f>
        <v>2</v>
      </c>
      <c r="Z29" s="165">
        <f>Y29/18</f>
        <v>0.1111111111111111</v>
      </c>
    </row>
    <row r="30" spans="1:27" ht="15">
      <c r="A30" s="65">
        <v>14</v>
      </c>
      <c r="B30" s="24" t="s">
        <v>442</v>
      </c>
      <c r="C30" s="23" t="s">
        <v>441</v>
      </c>
      <c r="D30" s="48">
        <v>1</v>
      </c>
      <c r="E30" s="104"/>
      <c r="F30" s="104"/>
      <c r="G30" s="104"/>
      <c r="H30" s="104"/>
      <c r="I30" s="106"/>
      <c r="J30" s="106"/>
      <c r="K30" s="106"/>
      <c r="L30" s="106"/>
      <c r="M30" s="107">
        <v>1</v>
      </c>
      <c r="N30" s="107">
        <v>15</v>
      </c>
      <c r="O30" s="107">
        <v>4</v>
      </c>
      <c r="P30" s="107">
        <v>4</v>
      </c>
      <c r="Q30" s="26"/>
      <c r="R30" s="48"/>
      <c r="S30" s="48"/>
      <c r="T30" s="48"/>
      <c r="U30" s="48"/>
      <c r="V30" s="48">
        <f>E30+I30+M30+Q28</f>
        <v>1</v>
      </c>
      <c r="W30" s="48">
        <f>F30+J30+N30+R30</f>
        <v>15</v>
      </c>
      <c r="X30" s="48">
        <f>G30+L30+P30+U30</f>
        <v>4</v>
      </c>
      <c r="Y30" s="96">
        <f>X30</f>
        <v>4</v>
      </c>
      <c r="Z30" s="165">
        <f>Y30/18</f>
        <v>0.2222222222222222</v>
      </c>
      <c r="AA30" s="164"/>
    </row>
    <row r="31" spans="1:25" ht="14.25" customHeight="1">
      <c r="A31" s="103"/>
      <c r="B31" s="423" t="s">
        <v>282</v>
      </c>
      <c r="C31" s="424"/>
      <c r="D31" s="425"/>
      <c r="E31" s="26"/>
      <c r="F31" s="2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48"/>
      <c r="R31" s="26"/>
      <c r="S31" s="26"/>
      <c r="T31" s="26"/>
      <c r="U31" s="27"/>
      <c r="V31" s="21"/>
      <c r="W31" s="21"/>
      <c r="X31" s="21"/>
      <c r="Y31" s="25"/>
    </row>
    <row r="32" spans="1:26" ht="14.25">
      <c r="A32" s="65">
        <v>15</v>
      </c>
      <c r="B32" s="24" t="s">
        <v>501</v>
      </c>
      <c r="C32" s="23" t="s">
        <v>160</v>
      </c>
      <c r="D32" s="48">
        <v>1</v>
      </c>
      <c r="E32" s="104"/>
      <c r="F32" s="104"/>
      <c r="G32" s="104"/>
      <c r="H32" s="104"/>
      <c r="I32" s="106"/>
      <c r="J32" s="106"/>
      <c r="K32" s="106"/>
      <c r="L32" s="106"/>
      <c r="M32" s="107">
        <v>1</v>
      </c>
      <c r="N32" s="107">
        <v>15</v>
      </c>
      <c r="O32" s="107">
        <v>2</v>
      </c>
      <c r="P32" s="107">
        <v>2</v>
      </c>
      <c r="Q32" s="48">
        <v>1</v>
      </c>
      <c r="R32" s="48">
        <v>15</v>
      </c>
      <c r="S32" s="48"/>
      <c r="T32" s="48">
        <v>2</v>
      </c>
      <c r="U32" s="48">
        <v>2</v>
      </c>
      <c r="V32" s="48">
        <f>E32+I32+M32+Q32</f>
        <v>2</v>
      </c>
      <c r="W32" s="186">
        <f>G32+J32+N32+R32</f>
        <v>30</v>
      </c>
      <c r="X32" s="48">
        <f>P32+U32</f>
        <v>4</v>
      </c>
      <c r="Y32" s="96">
        <f>X32</f>
        <v>4</v>
      </c>
      <c r="Z32" s="165">
        <f>Y32/18</f>
        <v>0.2222222222222222</v>
      </c>
    </row>
    <row r="33" spans="1:26" ht="14.25">
      <c r="A33" s="65">
        <v>16</v>
      </c>
      <c r="B33" s="24" t="s">
        <v>500</v>
      </c>
      <c r="C33" s="23" t="s">
        <v>160</v>
      </c>
      <c r="D33" s="48">
        <v>1</v>
      </c>
      <c r="E33" s="104"/>
      <c r="F33" s="104"/>
      <c r="G33" s="104"/>
      <c r="H33" s="104"/>
      <c r="I33" s="106"/>
      <c r="J33" s="106"/>
      <c r="K33" s="106"/>
      <c r="L33" s="106"/>
      <c r="M33" s="107">
        <v>1</v>
      </c>
      <c r="N33" s="107">
        <v>15</v>
      </c>
      <c r="O33" s="107">
        <v>4</v>
      </c>
      <c r="P33" s="107">
        <v>4</v>
      </c>
      <c r="Q33" s="48"/>
      <c r="R33" s="48"/>
      <c r="S33" s="48"/>
      <c r="T33" s="48"/>
      <c r="U33" s="48"/>
      <c r="V33" s="48">
        <v>1</v>
      </c>
      <c r="W33" s="186">
        <f>J33+N33+R33</f>
        <v>15</v>
      </c>
      <c r="X33" s="48">
        <f>O33*V33</f>
        <v>4</v>
      </c>
      <c r="Y33" s="96">
        <f>X33</f>
        <v>4</v>
      </c>
      <c r="Z33" s="165">
        <f>Y33/18</f>
        <v>0.2222222222222222</v>
      </c>
    </row>
    <row r="34" spans="1:26" ht="14.25">
      <c r="A34" s="65">
        <v>17</v>
      </c>
      <c r="B34" s="24" t="s">
        <v>499</v>
      </c>
      <c r="C34" s="50" t="s">
        <v>150</v>
      </c>
      <c r="D34" s="48">
        <v>1</v>
      </c>
      <c r="E34" s="104"/>
      <c r="F34" s="104"/>
      <c r="G34" s="104"/>
      <c r="H34" s="104"/>
      <c r="I34" s="106"/>
      <c r="J34" s="106"/>
      <c r="K34" s="106"/>
      <c r="L34" s="106"/>
      <c r="M34" s="107"/>
      <c r="N34" s="107"/>
      <c r="O34" s="107"/>
      <c r="P34" s="107"/>
      <c r="Q34" s="249">
        <v>1</v>
      </c>
      <c r="R34" s="48">
        <v>10</v>
      </c>
      <c r="S34" s="48"/>
      <c r="T34" s="48">
        <v>2</v>
      </c>
      <c r="U34" s="48">
        <v>2</v>
      </c>
      <c r="V34" s="48">
        <f>I34+M34+Q34</f>
        <v>1</v>
      </c>
      <c r="W34" s="48">
        <f>F34+J34+N34+R34</f>
        <v>10</v>
      </c>
      <c r="X34" s="48">
        <f>T34</f>
        <v>2</v>
      </c>
      <c r="Y34" s="96">
        <f>X34</f>
        <v>2</v>
      </c>
      <c r="Z34" s="165">
        <f>Y34/18</f>
        <v>0.1111111111111111</v>
      </c>
    </row>
    <row r="35" spans="1:25" ht="14.25">
      <c r="A35" s="65"/>
      <c r="B35" s="24"/>
      <c r="C35" s="23"/>
      <c r="D35" s="48"/>
      <c r="E35" s="104"/>
      <c r="F35" s="104"/>
      <c r="G35" s="104"/>
      <c r="H35" s="104"/>
      <c r="I35" s="106"/>
      <c r="J35" s="106"/>
      <c r="K35" s="106"/>
      <c r="L35" s="106"/>
      <c r="M35" s="107"/>
      <c r="N35" s="107"/>
      <c r="O35" s="107"/>
      <c r="P35" s="107"/>
      <c r="Q35" s="96"/>
      <c r="R35" s="48"/>
      <c r="S35" s="48"/>
      <c r="T35" s="48"/>
      <c r="U35" s="48"/>
      <c r="V35" s="48"/>
      <c r="W35" s="48"/>
      <c r="X35" s="48"/>
      <c r="Y35" s="96"/>
    </row>
    <row r="36" spans="1:26" s="52" customFormat="1" ht="19.5" customHeight="1">
      <c r="A36" s="65"/>
      <c r="B36" s="370" t="s">
        <v>24</v>
      </c>
      <c r="C36" s="370"/>
      <c r="D36" s="370"/>
      <c r="E36" s="108">
        <f aca="true" t="shared" si="0" ref="E36:Y36">SUM(E14:E35)</f>
        <v>5</v>
      </c>
      <c r="F36" s="108">
        <f t="shared" si="0"/>
        <v>36</v>
      </c>
      <c r="G36" s="108">
        <f t="shared" si="0"/>
        <v>12</v>
      </c>
      <c r="H36" s="108">
        <f t="shared" si="0"/>
        <v>12</v>
      </c>
      <c r="I36" s="108">
        <f t="shared" si="0"/>
        <v>2</v>
      </c>
      <c r="J36" s="108">
        <f t="shared" si="0"/>
        <v>30</v>
      </c>
      <c r="K36" s="108">
        <f t="shared" si="0"/>
        <v>4</v>
      </c>
      <c r="L36" s="108">
        <f t="shared" si="0"/>
        <v>4</v>
      </c>
      <c r="M36" s="108">
        <f t="shared" si="0"/>
        <v>9</v>
      </c>
      <c r="N36" s="108">
        <f t="shared" si="0"/>
        <v>126</v>
      </c>
      <c r="O36" s="108">
        <f t="shared" si="0"/>
        <v>27</v>
      </c>
      <c r="P36" s="108">
        <f t="shared" si="0"/>
        <v>27</v>
      </c>
      <c r="Q36" s="108">
        <f t="shared" si="0"/>
        <v>3</v>
      </c>
      <c r="R36" s="108">
        <f t="shared" si="0"/>
        <v>35</v>
      </c>
      <c r="S36" s="108">
        <f t="shared" si="0"/>
        <v>2</v>
      </c>
      <c r="T36" s="108">
        <f t="shared" si="0"/>
        <v>6</v>
      </c>
      <c r="U36" s="108">
        <f t="shared" si="0"/>
        <v>6</v>
      </c>
      <c r="V36" s="96">
        <f t="shared" si="0"/>
        <v>19</v>
      </c>
      <c r="W36" s="96">
        <f t="shared" si="0"/>
        <v>227</v>
      </c>
      <c r="X36" s="96">
        <f t="shared" si="0"/>
        <v>49</v>
      </c>
      <c r="Y36" s="163">
        <f t="shared" si="0"/>
        <v>49</v>
      </c>
      <c r="Z36" s="187">
        <f>SUM(Z14:Z35)</f>
        <v>2.7222222222222228</v>
      </c>
    </row>
    <row r="37" spans="22:25" ht="27" customHeight="1">
      <c r="V37" s="221">
        <f>E36+I36+M36+Q36</f>
        <v>19</v>
      </c>
      <c r="W37" s="221">
        <f>F36+J36+N36+R36</f>
        <v>227</v>
      </c>
      <c r="X37" s="221">
        <f>G36+K36+O36+T36</f>
        <v>49</v>
      </c>
      <c r="Y37" s="222"/>
    </row>
    <row r="38" spans="1:26" s="20" customFormat="1" ht="15">
      <c r="A38" s="67"/>
      <c r="B38" s="73" t="s">
        <v>76</v>
      </c>
      <c r="C38" s="73"/>
      <c r="D38" s="73"/>
      <c r="E38" s="73"/>
      <c r="F38" s="73"/>
      <c r="G38" s="73"/>
      <c r="H38" s="42"/>
      <c r="J38" s="435"/>
      <c r="K38" s="435"/>
      <c r="L38" s="435"/>
      <c r="M38" s="435"/>
      <c r="N38" s="435"/>
      <c r="O38" s="435"/>
      <c r="P38" s="435"/>
      <c r="R38" s="435" t="s">
        <v>91</v>
      </c>
      <c r="S38" s="435"/>
      <c r="T38" s="435"/>
      <c r="U38" s="435"/>
      <c r="V38" s="435"/>
      <c r="Y38" s="126"/>
      <c r="Z38" s="223">
        <f>X37/18</f>
        <v>2.7222222222222223</v>
      </c>
    </row>
    <row r="39" spans="10:22" ht="12.75">
      <c r="J39" s="431" t="s">
        <v>88</v>
      </c>
      <c r="K39" s="431"/>
      <c r="L39" s="431"/>
      <c r="M39" s="431"/>
      <c r="N39" s="431"/>
      <c r="O39" s="431"/>
      <c r="P39" s="431"/>
      <c r="R39" s="431" t="s">
        <v>89</v>
      </c>
      <c r="S39" s="431"/>
      <c r="T39" s="431"/>
      <c r="U39" s="431"/>
      <c r="V39" s="431"/>
    </row>
    <row r="40" ht="12.75">
      <c r="G40" s="18" t="s">
        <v>49</v>
      </c>
    </row>
  </sheetData>
  <sheetProtection/>
  <mergeCells count="56">
    <mergeCell ref="Z22:Z23"/>
    <mergeCell ref="AA11:AB11"/>
    <mergeCell ref="C4:P4"/>
    <mergeCell ref="C5:P5"/>
    <mergeCell ref="C6:P6"/>
    <mergeCell ref="V4:Y4"/>
    <mergeCell ref="V5:Y5"/>
    <mergeCell ref="V6:Y6"/>
    <mergeCell ref="B17:D17"/>
    <mergeCell ref="M10:P10"/>
    <mergeCell ref="P1:Y1"/>
    <mergeCell ref="P2:Y2"/>
    <mergeCell ref="B13:D13"/>
    <mergeCell ref="T11:T12"/>
    <mergeCell ref="V8:Y10"/>
    <mergeCell ref="Q10:U10"/>
    <mergeCell ref="Q4:U4"/>
    <mergeCell ref="Q5:U5"/>
    <mergeCell ref="E8:U9"/>
    <mergeCell ref="A3:Y3"/>
    <mergeCell ref="P11:P12"/>
    <mergeCell ref="Q11:Q12"/>
    <mergeCell ref="F11:F12"/>
    <mergeCell ref="W11:W12"/>
    <mergeCell ref="J11:J12"/>
    <mergeCell ref="S11:S12"/>
    <mergeCell ref="Q6:U6"/>
    <mergeCell ref="L11:L12"/>
    <mergeCell ref="D8:D12"/>
    <mergeCell ref="Y22:Y23"/>
    <mergeCell ref="A8:A12"/>
    <mergeCell ref="O11:O12"/>
    <mergeCell ref="I11:I12"/>
    <mergeCell ref="R11:R12"/>
    <mergeCell ref="E10:H10"/>
    <mergeCell ref="G11:G12"/>
    <mergeCell ref="Y11:Y12"/>
    <mergeCell ref="R39:V39"/>
    <mergeCell ref="H11:H12"/>
    <mergeCell ref="K11:K12"/>
    <mergeCell ref="J38:P38"/>
    <mergeCell ref="R38:V38"/>
    <mergeCell ref="V11:V12"/>
    <mergeCell ref="J39:P39"/>
    <mergeCell ref="X11:X12"/>
    <mergeCell ref="U11:U12"/>
    <mergeCell ref="B31:D31"/>
    <mergeCell ref="B36:D36"/>
    <mergeCell ref="I10:L10"/>
    <mergeCell ref="M11:M12"/>
    <mergeCell ref="N11:N12"/>
    <mergeCell ref="B27:D27"/>
    <mergeCell ref="B19:D19"/>
    <mergeCell ref="B8:B12"/>
    <mergeCell ref="C8:C12"/>
    <mergeCell ref="E11:E12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4">
      <selection activeCell="I7" sqref="I7"/>
    </sheetView>
  </sheetViews>
  <sheetFormatPr defaultColWidth="9.00390625" defaultRowHeight="12.75"/>
  <cols>
    <col min="1" max="1" width="4.25390625" style="1" customWidth="1"/>
    <col min="2" max="2" width="11.25390625" style="1" customWidth="1"/>
    <col min="3" max="3" width="30.375" style="1" customWidth="1"/>
    <col min="4" max="4" width="14.25390625" style="1" customWidth="1"/>
    <col min="5" max="5" width="13.875" style="1" customWidth="1"/>
    <col min="6" max="6" width="15.625" style="1" customWidth="1"/>
    <col min="7" max="7" width="14.75390625" style="1" customWidth="1"/>
    <col min="8" max="8" width="10.375" style="1" customWidth="1"/>
    <col min="9" max="9" width="29.625" style="1" customWidth="1"/>
    <col min="10" max="16384" width="9.125" style="1" customWidth="1"/>
  </cols>
  <sheetData>
    <row r="1" spans="8:9" s="3" customFormat="1" ht="15.75">
      <c r="H1" s="460" t="s">
        <v>38</v>
      </c>
      <c r="I1" s="460"/>
    </row>
    <row r="2" spans="1:9" s="10" customFormat="1" ht="12.75" customHeight="1">
      <c r="A2" s="461" t="s">
        <v>436</v>
      </c>
      <c r="B2" s="461"/>
      <c r="C2" s="461"/>
      <c r="D2" s="461"/>
      <c r="E2" s="461"/>
      <c r="F2" s="461"/>
      <c r="G2" s="461"/>
      <c r="H2" s="461"/>
      <c r="I2" s="461"/>
    </row>
    <row r="4" spans="1:9" s="14" customFormat="1" ht="63.75">
      <c r="A4" s="5" t="s">
        <v>2</v>
      </c>
      <c r="B4" s="47" t="s">
        <v>15</v>
      </c>
      <c r="C4" s="47" t="s">
        <v>16</v>
      </c>
      <c r="D4" s="47" t="s">
        <v>17</v>
      </c>
      <c r="E4" s="47" t="s">
        <v>18</v>
      </c>
      <c r="F4" s="47" t="s">
        <v>19</v>
      </c>
      <c r="G4" s="47" t="s">
        <v>20</v>
      </c>
      <c r="H4" s="47" t="s">
        <v>21</v>
      </c>
      <c r="I4" s="47" t="s">
        <v>1</v>
      </c>
    </row>
    <row r="5" spans="1:9" s="14" customFormat="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9">
        <v>7</v>
      </c>
      <c r="H5" s="12">
        <v>8</v>
      </c>
      <c r="I5" s="12">
        <v>9</v>
      </c>
    </row>
    <row r="6" spans="1:9" s="30" customFormat="1" ht="135" customHeight="1">
      <c r="A6" s="6">
        <v>1</v>
      </c>
      <c r="B6" s="15" t="s">
        <v>312</v>
      </c>
      <c r="C6" s="48" t="s">
        <v>370</v>
      </c>
      <c r="D6" s="41" t="s">
        <v>485</v>
      </c>
      <c r="E6" s="45">
        <v>44349</v>
      </c>
      <c r="F6" s="41" t="s">
        <v>110</v>
      </c>
      <c r="G6" s="46" t="s">
        <v>368</v>
      </c>
      <c r="H6" s="41" t="s">
        <v>74</v>
      </c>
      <c r="I6" s="48" t="s">
        <v>371</v>
      </c>
    </row>
    <row r="7" spans="1:9" s="14" customFormat="1" ht="165" customHeight="1">
      <c r="A7" s="12">
        <v>2</v>
      </c>
      <c r="B7" s="15" t="s">
        <v>431</v>
      </c>
      <c r="C7" s="48" t="s">
        <v>434</v>
      </c>
      <c r="D7" s="41" t="s">
        <v>432</v>
      </c>
      <c r="E7" s="45">
        <v>44736</v>
      </c>
      <c r="F7" s="41" t="s">
        <v>110</v>
      </c>
      <c r="G7" s="46" t="s">
        <v>433</v>
      </c>
      <c r="H7" s="41" t="s">
        <v>74</v>
      </c>
      <c r="I7" s="48" t="s">
        <v>435</v>
      </c>
    </row>
    <row r="8" ht="20.25" customHeight="1"/>
    <row r="9" spans="1:9" s="10" customFormat="1" ht="15">
      <c r="A9" s="459" t="s">
        <v>90</v>
      </c>
      <c r="B9" s="459"/>
      <c r="C9" s="459"/>
      <c r="D9" s="459"/>
      <c r="E9" s="458"/>
      <c r="F9" s="458"/>
      <c r="G9" s="458"/>
      <c r="H9" s="458" t="s">
        <v>91</v>
      </c>
      <c r="I9" s="458"/>
    </row>
    <row r="10" spans="5:9" ht="12.75">
      <c r="E10" s="364" t="s">
        <v>88</v>
      </c>
      <c r="F10" s="364"/>
      <c r="G10" s="364"/>
      <c r="H10" s="364" t="s">
        <v>89</v>
      </c>
      <c r="I10" s="364"/>
    </row>
    <row r="11" ht="12.75">
      <c r="D11" s="1" t="s">
        <v>49</v>
      </c>
    </row>
  </sheetData>
  <sheetProtection/>
  <mergeCells count="7">
    <mergeCell ref="H9:I9"/>
    <mergeCell ref="E9:G9"/>
    <mergeCell ref="A9:D9"/>
    <mergeCell ref="H1:I1"/>
    <mergeCell ref="E10:G10"/>
    <mergeCell ref="H10:I10"/>
    <mergeCell ref="A2:I2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B1">
      <selection activeCell="B7" sqref="B7:K7"/>
    </sheetView>
  </sheetViews>
  <sheetFormatPr defaultColWidth="9.00390625" defaultRowHeight="12.75"/>
  <cols>
    <col min="1" max="1" width="4.125" style="115" customWidth="1"/>
    <col min="2" max="2" width="21.375" style="115" customWidth="1"/>
    <col min="3" max="3" width="21.75390625" style="115" customWidth="1"/>
    <col min="4" max="4" width="6.00390625" style="115" customWidth="1"/>
    <col min="5" max="5" width="4.75390625" style="115" customWidth="1"/>
    <col min="6" max="6" width="6.625" style="115" customWidth="1"/>
    <col min="7" max="7" width="6.875" style="115" customWidth="1"/>
    <col min="8" max="8" width="6.75390625" style="115" customWidth="1"/>
    <col min="9" max="9" width="6.375" style="115" customWidth="1"/>
    <col min="10" max="10" width="7.125" style="115" customWidth="1"/>
    <col min="11" max="11" width="10.75390625" style="120" customWidth="1"/>
    <col min="12" max="16384" width="9.125" style="115" customWidth="1"/>
  </cols>
  <sheetData>
    <row r="1" spans="10:11" ht="15.75">
      <c r="J1" s="462" t="s">
        <v>262</v>
      </c>
      <c r="K1" s="462"/>
    </row>
    <row r="2" spans="2:12" ht="55.5" customHeight="1">
      <c r="B2" s="463" t="s">
        <v>452</v>
      </c>
      <c r="C2" s="464"/>
      <c r="D2" s="464"/>
      <c r="E2" s="464"/>
      <c r="F2" s="464"/>
      <c r="G2" s="464"/>
      <c r="H2" s="464"/>
      <c r="I2" s="464"/>
      <c r="J2" s="464"/>
      <c r="K2" s="464"/>
      <c r="L2" s="116"/>
    </row>
    <row r="3" spans="2:12" ht="24.75" customHeight="1">
      <c r="B3" s="465" t="s">
        <v>263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</row>
    <row r="4" spans="2:12" s="117" customFormat="1" ht="19.5" customHeight="1">
      <c r="B4" s="110"/>
      <c r="C4" s="111"/>
      <c r="D4" s="111"/>
      <c r="E4" s="111"/>
      <c r="F4" s="467" t="s">
        <v>264</v>
      </c>
      <c r="G4" s="467"/>
      <c r="H4" s="467"/>
      <c r="I4" s="467"/>
      <c r="J4" s="467"/>
      <c r="K4" s="467"/>
      <c r="L4" s="467"/>
    </row>
    <row r="5" spans="2:12" s="52" customFormat="1" ht="28.5" customHeight="1">
      <c r="B5" s="112"/>
      <c r="C5" s="69"/>
      <c r="D5" s="468" t="s">
        <v>128</v>
      </c>
      <c r="E5" s="468"/>
      <c r="F5" s="468"/>
      <c r="G5" s="449"/>
      <c r="H5" s="449"/>
      <c r="I5" s="449"/>
      <c r="J5" s="469" t="s">
        <v>91</v>
      </c>
      <c r="K5" s="469"/>
      <c r="L5" s="69"/>
    </row>
    <row r="6" spans="2:12" s="52" customFormat="1" ht="14.25" customHeight="1">
      <c r="B6" s="112"/>
      <c r="C6" s="69"/>
      <c r="D6" s="69"/>
      <c r="E6" s="69"/>
      <c r="F6" s="69" t="s">
        <v>49</v>
      </c>
      <c r="G6" s="69"/>
      <c r="H6" s="69"/>
      <c r="I6" s="69"/>
      <c r="J6" s="69"/>
      <c r="K6" s="69"/>
      <c r="L6" s="69"/>
    </row>
    <row r="7" spans="2:11" s="52" customFormat="1" ht="66.75" customHeight="1">
      <c r="B7" s="470" t="s">
        <v>548</v>
      </c>
      <c r="C7" s="470"/>
      <c r="D7" s="470"/>
      <c r="E7" s="470"/>
      <c r="F7" s="470"/>
      <c r="G7" s="470"/>
      <c r="H7" s="470"/>
      <c r="I7" s="470"/>
      <c r="J7" s="470"/>
      <c r="K7" s="470"/>
    </row>
    <row r="8" spans="2:11" s="52" customFormat="1" ht="15" customHeight="1">
      <c r="B8" s="113" t="s">
        <v>424</v>
      </c>
      <c r="C8" s="470"/>
      <c r="D8" s="470"/>
      <c r="E8" s="470"/>
      <c r="F8" s="470"/>
      <c r="G8" s="470"/>
      <c r="H8" s="470"/>
      <c r="I8" s="470"/>
      <c r="J8" s="470"/>
      <c r="K8" s="470"/>
    </row>
    <row r="9" spans="2:11" s="62" customFormat="1" ht="30.75" customHeight="1">
      <c r="B9" s="471" t="s">
        <v>59</v>
      </c>
      <c r="C9" s="472" t="s">
        <v>60</v>
      </c>
      <c r="D9" s="472"/>
      <c r="E9" s="472"/>
      <c r="F9" s="473" t="s">
        <v>62</v>
      </c>
      <c r="G9" s="473"/>
      <c r="H9" s="473"/>
      <c r="I9" s="473"/>
      <c r="J9" s="472" t="s">
        <v>218</v>
      </c>
      <c r="K9" s="473" t="s">
        <v>71</v>
      </c>
    </row>
    <row r="10" spans="2:11" s="62" customFormat="1" ht="24.75" customHeight="1">
      <c r="B10" s="471"/>
      <c r="C10" s="472" t="s">
        <v>61</v>
      </c>
      <c r="D10" s="472"/>
      <c r="E10" s="472"/>
      <c r="F10" s="89">
        <v>1</v>
      </c>
      <c r="G10" s="89">
        <v>2</v>
      </c>
      <c r="H10" s="89">
        <v>3</v>
      </c>
      <c r="I10" s="89">
        <v>4</v>
      </c>
      <c r="J10" s="472"/>
      <c r="K10" s="473"/>
    </row>
    <row r="11" spans="2:11" s="62" customFormat="1" ht="24.75" customHeight="1">
      <c r="B11" s="471"/>
      <c r="C11" s="472" t="s">
        <v>64</v>
      </c>
      <c r="D11" s="472"/>
      <c r="E11" s="472"/>
      <c r="F11" s="88">
        <v>9</v>
      </c>
      <c r="G11" s="88"/>
      <c r="H11" s="88"/>
      <c r="I11" s="88"/>
      <c r="J11" s="89">
        <f>SUM(F11:I11)</f>
        <v>9</v>
      </c>
      <c r="K11" s="473"/>
    </row>
    <row r="12" spans="2:11" s="52" customFormat="1" ht="15.75">
      <c r="B12" s="472" t="s">
        <v>173</v>
      </c>
      <c r="C12" s="472"/>
      <c r="D12" s="472"/>
      <c r="E12" s="472"/>
      <c r="F12" s="472"/>
      <c r="G12" s="472"/>
      <c r="H12" s="472"/>
      <c r="I12" s="472"/>
      <c r="J12" s="472"/>
      <c r="K12" s="88"/>
    </row>
    <row r="13" spans="2:11" s="52" customFormat="1" ht="21" customHeight="1">
      <c r="B13" s="474" t="s">
        <v>449</v>
      </c>
      <c r="C13" s="476" t="s">
        <v>33</v>
      </c>
      <c r="D13" s="477"/>
      <c r="E13" s="478"/>
      <c r="F13" s="88">
        <v>5</v>
      </c>
      <c r="G13" s="88">
        <v>5</v>
      </c>
      <c r="H13" s="88">
        <v>5</v>
      </c>
      <c r="I13" s="88">
        <v>5</v>
      </c>
      <c r="J13" s="89">
        <f aca="true" t="shared" si="0" ref="J13:J24">SUM(F13:I13)</f>
        <v>20</v>
      </c>
      <c r="K13" s="88">
        <f>F13</f>
        <v>5</v>
      </c>
    </row>
    <row r="14" spans="2:11" s="52" customFormat="1" ht="21" customHeight="1">
      <c r="B14" s="475"/>
      <c r="C14" s="476" t="s">
        <v>34</v>
      </c>
      <c r="D14" s="477"/>
      <c r="E14" s="478"/>
      <c r="F14" s="88">
        <v>3</v>
      </c>
      <c r="G14" s="88">
        <v>3</v>
      </c>
      <c r="H14" s="88">
        <v>3</v>
      </c>
      <c r="I14" s="88">
        <v>3</v>
      </c>
      <c r="J14" s="89">
        <f>SUM(F14:I14)</f>
        <v>12</v>
      </c>
      <c r="K14" s="88">
        <f>F14</f>
        <v>3</v>
      </c>
    </row>
    <row r="15" spans="2:11" s="52" customFormat="1" ht="21" customHeight="1">
      <c r="B15" s="474" t="s">
        <v>407</v>
      </c>
      <c r="C15" s="479" t="s">
        <v>241</v>
      </c>
      <c r="D15" s="480"/>
      <c r="E15" s="481"/>
      <c r="F15" s="88">
        <v>0.5</v>
      </c>
      <c r="G15" s="88">
        <v>0.5</v>
      </c>
      <c r="H15" s="88">
        <v>0.5</v>
      </c>
      <c r="I15" s="88">
        <v>0.5</v>
      </c>
      <c r="J15" s="89">
        <f>SUM(F15:I15)</f>
        <v>2</v>
      </c>
      <c r="K15" s="88">
        <f>F15</f>
        <v>0.5</v>
      </c>
    </row>
    <row r="16" spans="2:11" s="52" customFormat="1" ht="33.75" customHeight="1">
      <c r="B16" s="475"/>
      <c r="C16" s="479" t="s">
        <v>251</v>
      </c>
      <c r="D16" s="480"/>
      <c r="E16" s="481"/>
      <c r="F16" s="88">
        <v>0.5</v>
      </c>
      <c r="G16" s="88">
        <v>0.5</v>
      </c>
      <c r="H16" s="88">
        <v>0.5</v>
      </c>
      <c r="I16" s="88">
        <v>0.5</v>
      </c>
      <c r="J16" s="89">
        <f t="shared" si="0"/>
        <v>2</v>
      </c>
      <c r="K16" s="88">
        <f>J16</f>
        <v>2</v>
      </c>
    </row>
    <row r="17" spans="2:11" s="52" customFormat="1" ht="35.25" customHeight="1">
      <c r="B17" s="95" t="s">
        <v>408</v>
      </c>
      <c r="C17" s="479" t="s">
        <v>161</v>
      </c>
      <c r="D17" s="480"/>
      <c r="E17" s="481"/>
      <c r="F17" s="88"/>
      <c r="G17" s="88">
        <v>2</v>
      </c>
      <c r="H17" s="88">
        <v>2</v>
      </c>
      <c r="I17" s="88">
        <v>2</v>
      </c>
      <c r="J17" s="89">
        <f t="shared" si="0"/>
        <v>6</v>
      </c>
      <c r="K17" s="88">
        <f>F17</f>
        <v>0</v>
      </c>
    </row>
    <row r="18" spans="2:11" s="52" customFormat="1" ht="31.5" customHeight="1">
      <c r="B18" s="90" t="s">
        <v>65</v>
      </c>
      <c r="C18" s="476" t="s">
        <v>66</v>
      </c>
      <c r="D18" s="477"/>
      <c r="E18" s="478"/>
      <c r="F18" s="88">
        <v>4</v>
      </c>
      <c r="G18" s="88">
        <v>4</v>
      </c>
      <c r="H18" s="88">
        <v>4</v>
      </c>
      <c r="I18" s="88">
        <v>4</v>
      </c>
      <c r="J18" s="89">
        <f t="shared" si="0"/>
        <v>16</v>
      </c>
      <c r="K18" s="88">
        <f aca="true" t="shared" si="1" ref="K18:K24">F18</f>
        <v>4</v>
      </c>
    </row>
    <row r="19" spans="2:11" s="52" customFormat="1" ht="35.25" customHeight="1">
      <c r="B19" s="90" t="s">
        <v>300</v>
      </c>
      <c r="C19" s="476" t="s">
        <v>93</v>
      </c>
      <c r="D19" s="477"/>
      <c r="E19" s="478"/>
      <c r="F19" s="88">
        <v>2</v>
      </c>
      <c r="G19" s="88">
        <v>2</v>
      </c>
      <c r="H19" s="88">
        <v>2</v>
      </c>
      <c r="I19" s="88">
        <v>2</v>
      </c>
      <c r="J19" s="89">
        <f t="shared" si="0"/>
        <v>8</v>
      </c>
      <c r="K19" s="88">
        <f t="shared" si="1"/>
        <v>2</v>
      </c>
    </row>
    <row r="20" spans="2:11" s="52" customFormat="1" ht="48" customHeight="1">
      <c r="B20" s="95" t="s">
        <v>175</v>
      </c>
      <c r="C20" s="482" t="s">
        <v>174</v>
      </c>
      <c r="D20" s="483"/>
      <c r="E20" s="484"/>
      <c r="F20" s="88"/>
      <c r="G20" s="88"/>
      <c r="H20" s="88"/>
      <c r="I20" s="88">
        <v>1</v>
      </c>
      <c r="J20" s="89">
        <f t="shared" si="0"/>
        <v>1</v>
      </c>
      <c r="K20" s="88">
        <f t="shared" si="1"/>
        <v>0</v>
      </c>
    </row>
    <row r="21" spans="2:11" s="52" customFormat="1" ht="15.75">
      <c r="B21" s="474" t="s">
        <v>169</v>
      </c>
      <c r="C21" s="476" t="s">
        <v>106</v>
      </c>
      <c r="D21" s="477"/>
      <c r="E21" s="478"/>
      <c r="F21" s="88">
        <v>1</v>
      </c>
      <c r="G21" s="88">
        <v>1</v>
      </c>
      <c r="H21" s="88">
        <v>1</v>
      </c>
      <c r="I21" s="88">
        <v>1</v>
      </c>
      <c r="J21" s="89">
        <f t="shared" si="0"/>
        <v>4</v>
      </c>
      <c r="K21" s="88">
        <f t="shared" si="1"/>
        <v>1</v>
      </c>
    </row>
    <row r="22" spans="2:11" s="52" customFormat="1" ht="15.75">
      <c r="B22" s="485"/>
      <c r="C22" s="476" t="s">
        <v>101</v>
      </c>
      <c r="D22" s="477"/>
      <c r="E22" s="478"/>
      <c r="F22" s="88">
        <v>1</v>
      </c>
      <c r="G22" s="88">
        <v>1</v>
      </c>
      <c r="H22" s="88">
        <v>1</v>
      </c>
      <c r="I22" s="88">
        <v>1</v>
      </c>
      <c r="J22" s="89">
        <f t="shared" si="0"/>
        <v>4</v>
      </c>
      <c r="K22" s="88">
        <f t="shared" si="1"/>
        <v>1</v>
      </c>
    </row>
    <row r="23" spans="2:11" s="52" customFormat="1" ht="15.75">
      <c r="B23" s="123" t="s">
        <v>100</v>
      </c>
      <c r="C23" s="476" t="s">
        <v>100</v>
      </c>
      <c r="D23" s="477"/>
      <c r="E23" s="478"/>
      <c r="F23" s="88">
        <v>1</v>
      </c>
      <c r="G23" s="88">
        <v>1</v>
      </c>
      <c r="H23" s="88">
        <v>1</v>
      </c>
      <c r="I23" s="88">
        <v>1</v>
      </c>
      <c r="J23" s="89">
        <f t="shared" si="0"/>
        <v>4</v>
      </c>
      <c r="K23" s="88">
        <f t="shared" si="1"/>
        <v>1</v>
      </c>
    </row>
    <row r="24" spans="2:11" s="52" customFormat="1" ht="17.25" customHeight="1">
      <c r="B24" s="90" t="s">
        <v>102</v>
      </c>
      <c r="C24" s="476" t="s">
        <v>171</v>
      </c>
      <c r="D24" s="477"/>
      <c r="E24" s="478"/>
      <c r="F24" s="88">
        <v>2</v>
      </c>
      <c r="G24" s="88">
        <v>2</v>
      </c>
      <c r="H24" s="88">
        <v>2</v>
      </c>
      <c r="I24" s="88">
        <v>2</v>
      </c>
      <c r="J24" s="89">
        <f t="shared" si="0"/>
        <v>8</v>
      </c>
      <c r="K24" s="88">
        <f t="shared" si="1"/>
        <v>2</v>
      </c>
    </row>
    <row r="25" spans="2:11" s="52" customFormat="1" ht="23.25" customHeight="1">
      <c r="B25" s="491" t="s">
        <v>13</v>
      </c>
      <c r="C25" s="492"/>
      <c r="D25" s="492"/>
      <c r="E25" s="493"/>
      <c r="F25" s="183">
        <f>SUM(F13:F24)</f>
        <v>20</v>
      </c>
      <c r="G25" s="183">
        <f>SUM(G13:G24)</f>
        <v>22</v>
      </c>
      <c r="H25" s="183">
        <f>SUM(H13:H24)</f>
        <v>22</v>
      </c>
      <c r="I25" s="183">
        <f>SUM(I13:I24)</f>
        <v>23</v>
      </c>
      <c r="J25" s="183">
        <f>SUM(J13:J24)</f>
        <v>87</v>
      </c>
      <c r="K25" s="183">
        <f>F25</f>
        <v>20</v>
      </c>
    </row>
    <row r="26" spans="2:11" s="52" customFormat="1" ht="30" customHeight="1">
      <c r="B26" s="494" t="s">
        <v>172</v>
      </c>
      <c r="C26" s="495"/>
      <c r="D26" s="495"/>
      <c r="E26" s="496"/>
      <c r="F26" s="242">
        <v>1</v>
      </c>
      <c r="G26" s="242">
        <v>1</v>
      </c>
      <c r="H26" s="242">
        <v>1</v>
      </c>
      <c r="I26" s="242"/>
      <c r="J26" s="183">
        <f>SUM(F26:I26)</f>
        <v>3</v>
      </c>
      <c r="K26" s="184">
        <f>J26</f>
        <v>3</v>
      </c>
    </row>
    <row r="27" spans="2:11" s="52" customFormat="1" ht="18" customHeight="1">
      <c r="B27" s="90" t="s">
        <v>102</v>
      </c>
      <c r="C27" s="476" t="s">
        <v>171</v>
      </c>
      <c r="D27" s="477"/>
      <c r="E27" s="478"/>
      <c r="F27" s="88">
        <v>1</v>
      </c>
      <c r="G27" s="88">
        <v>1</v>
      </c>
      <c r="H27" s="88">
        <v>1</v>
      </c>
      <c r="I27" s="88"/>
      <c r="J27" s="89">
        <f>SUM(F27:I27)</f>
        <v>3</v>
      </c>
      <c r="K27" s="88">
        <f>F27</f>
        <v>1</v>
      </c>
    </row>
    <row r="28" spans="2:11" s="52" customFormat="1" ht="27" customHeight="1">
      <c r="B28" s="497" t="s">
        <v>68</v>
      </c>
      <c r="C28" s="498"/>
      <c r="D28" s="498"/>
      <c r="E28" s="499"/>
      <c r="F28" s="183">
        <f>F25+F27</f>
        <v>21</v>
      </c>
      <c r="G28" s="183">
        <f>G25+G27</f>
        <v>23</v>
      </c>
      <c r="H28" s="183">
        <f>H25+H27</f>
        <v>23</v>
      </c>
      <c r="I28" s="183">
        <f>I25+I27</f>
        <v>23</v>
      </c>
      <c r="J28" s="183">
        <f>J25+J26</f>
        <v>90</v>
      </c>
      <c r="K28" s="183">
        <f>F28</f>
        <v>21</v>
      </c>
    </row>
    <row r="29" spans="2:11" s="52" customFormat="1" ht="15.75">
      <c r="B29" s="486" t="s">
        <v>69</v>
      </c>
      <c r="C29" s="486"/>
      <c r="D29" s="486"/>
      <c r="E29" s="486"/>
      <c r="F29" s="486"/>
      <c r="G29" s="486"/>
      <c r="H29" s="486"/>
      <c r="I29" s="486"/>
      <c r="J29" s="486"/>
      <c r="K29" s="88"/>
    </row>
    <row r="30" spans="2:11" s="52" customFormat="1" ht="15.75">
      <c r="B30" s="101"/>
      <c r="C30" s="479"/>
      <c r="D30" s="480"/>
      <c r="E30" s="481"/>
      <c r="F30" s="88"/>
      <c r="G30" s="88"/>
      <c r="H30" s="88"/>
      <c r="I30" s="88"/>
      <c r="J30" s="89">
        <f>SUM(F30:I30)</f>
        <v>0</v>
      </c>
      <c r="K30" s="88">
        <f>J30</f>
        <v>0</v>
      </c>
    </row>
    <row r="31" spans="2:11" s="52" customFormat="1" ht="15.75">
      <c r="B31" s="487" t="s">
        <v>13</v>
      </c>
      <c r="C31" s="488"/>
      <c r="D31" s="488"/>
      <c r="E31" s="489"/>
      <c r="F31" s="89"/>
      <c r="G31" s="89"/>
      <c r="H31" s="89"/>
      <c r="I31" s="89"/>
      <c r="J31" s="89"/>
      <c r="K31" s="88"/>
    </row>
    <row r="32" spans="2:11" s="118" customFormat="1" ht="27" customHeight="1">
      <c r="B32" s="490" t="s">
        <v>70</v>
      </c>
      <c r="C32" s="490"/>
      <c r="D32" s="490"/>
      <c r="E32" s="490"/>
      <c r="F32" s="183">
        <f>F28</f>
        <v>21</v>
      </c>
      <c r="G32" s="183">
        <f>G28</f>
        <v>23</v>
      </c>
      <c r="H32" s="183">
        <f>H28</f>
        <v>23</v>
      </c>
      <c r="I32" s="183">
        <f>I28</f>
        <v>23</v>
      </c>
      <c r="J32" s="183">
        <f>J28</f>
        <v>90</v>
      </c>
      <c r="K32" s="183">
        <f>F32</f>
        <v>21</v>
      </c>
    </row>
    <row r="33" spans="6:11" s="52" customFormat="1" ht="12.75">
      <c r="F33" s="62"/>
      <c r="G33" s="62"/>
      <c r="H33" s="62"/>
      <c r="I33" s="62"/>
      <c r="J33" s="119"/>
      <c r="K33" s="62"/>
    </row>
    <row r="34" spans="6:11" s="52" customFormat="1" ht="12.75">
      <c r="F34" s="62"/>
      <c r="G34" s="62"/>
      <c r="H34" s="62"/>
      <c r="I34" s="62"/>
      <c r="J34" s="119"/>
      <c r="K34" s="62"/>
    </row>
  </sheetData>
  <sheetProtection/>
  <mergeCells count="40">
    <mergeCell ref="B29:J29"/>
    <mergeCell ref="C30:E30"/>
    <mergeCell ref="B31:E31"/>
    <mergeCell ref="B32:E32"/>
    <mergeCell ref="C23:E23"/>
    <mergeCell ref="C24:E24"/>
    <mergeCell ref="B25:E25"/>
    <mergeCell ref="B26:E26"/>
    <mergeCell ref="C27:E27"/>
    <mergeCell ref="B28:E28"/>
    <mergeCell ref="C17:E17"/>
    <mergeCell ref="C18:E18"/>
    <mergeCell ref="C19:E19"/>
    <mergeCell ref="C20:E20"/>
    <mergeCell ref="B21:B22"/>
    <mergeCell ref="C21:E21"/>
    <mergeCell ref="C22:E22"/>
    <mergeCell ref="B12:J12"/>
    <mergeCell ref="B13:B14"/>
    <mergeCell ref="C13:E13"/>
    <mergeCell ref="C14:E14"/>
    <mergeCell ref="B15:B16"/>
    <mergeCell ref="C15:E15"/>
    <mergeCell ref="C16:E16"/>
    <mergeCell ref="B7:K7"/>
    <mergeCell ref="C8:K8"/>
    <mergeCell ref="B9:B11"/>
    <mergeCell ref="C9:E9"/>
    <mergeCell ref="F9:I9"/>
    <mergeCell ref="J9:J10"/>
    <mergeCell ref="K9:K11"/>
    <mergeCell ref="C10:E10"/>
    <mergeCell ref="C11:E11"/>
    <mergeCell ref="J1:K1"/>
    <mergeCell ref="B2:K2"/>
    <mergeCell ref="B3:L3"/>
    <mergeCell ref="F4:L4"/>
    <mergeCell ref="D5:F5"/>
    <mergeCell ref="G5:I5"/>
    <mergeCell ref="J5:K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2022-09-20T04:35:55Z</cp:lastPrinted>
  <dcterms:created xsi:type="dcterms:W3CDTF">2004-04-12T06:30:22Z</dcterms:created>
  <dcterms:modified xsi:type="dcterms:W3CDTF">2023-01-27T09:49:43Z</dcterms:modified>
  <cp:category/>
  <cp:version/>
  <cp:contentType/>
  <cp:contentStatus/>
</cp:coreProperties>
</file>